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AKADEMIK\DATA LULUSAN\"/>
    </mc:Choice>
  </mc:AlternateContent>
  <xr:revisionPtr revIDLastSave="0" documentId="13_ncr:1_{8CAA4711-CB30-4478-8C90-EF7310F36CC6}" xr6:coauthVersionLast="47" xr6:coauthVersionMax="47" xr10:uidLastSave="{00000000-0000-0000-0000-000000000000}"/>
  <bookViews>
    <workbookView xWindow="-120" yWindow="-120" windowWidth="29040" windowHeight="15720" tabRatio="773" activeTab="3" xr2:uid="{00000000-000D-0000-FFFF-FFFF00000000}"/>
  </bookViews>
  <sheets>
    <sheet name="SK GABUNGAN_ok" sheetId="35" r:id="rId1"/>
    <sheet name="DATA rekap masa studi S1_ok" sheetId="32" r:id="rId2"/>
    <sheet name="DATA rekap masa studi S2&amp;D3" sheetId="37" r:id="rId3"/>
    <sheet name="Lampiran Data Masa Studi &amp; IPK" sheetId="34" r:id="rId4"/>
  </sheets>
  <externalReferences>
    <externalReference r:id="rId5"/>
    <externalReference r:id="rId6"/>
    <externalReference r:id="rId7"/>
  </externalReferences>
  <definedNames>
    <definedName name="Diploma3" localSheetId="1">'[1]SK per Jurusan S1Pagi_Sore'!#REF!</definedName>
    <definedName name="Diploma3" localSheetId="2">'[1]SK per Jurusan S1Pagi_Sore'!#REF!</definedName>
    <definedName name="Diploma3" localSheetId="3">'[1]SK per Jurusan S1Pagi_Sore'!#REF!</definedName>
    <definedName name="Diploma3" localSheetId="0">'[2]SK per Jurusan S1Pagi_Sore'!#REF!</definedName>
    <definedName name="Diploma3">'[3]SK per Jurusan S1Pagi_Sore'!#REF!</definedName>
    <definedName name="_xlnm.Print_Titles" localSheetId="1">'DATA rekap masa studi S1_ok'!$6:$7</definedName>
    <definedName name="_xlnm.Print_Titles" localSheetId="2">'DATA rekap masa studi S2&amp;D3'!$6:$7</definedName>
    <definedName name="Rini_Suarti" localSheetId="1">'DATA rekap masa studi S1_ok'!#REF!</definedName>
    <definedName name="Rini_Suarti" localSheetId="2">'DATA rekap masa studi S2&amp;D3'!#REF!</definedName>
    <definedName name="Rini_Suarti" localSheetId="3">#REF!</definedName>
    <definedName name="Rini_Suarti" localSheetId="0">'SK GABUNGAN_ok'!#REF!</definedName>
    <definedName name="Rini_Suarti">#REF!</definedName>
    <definedName name="sppgnp" localSheetId="1">'DATA rekap masa studi S1_ok'!#REF!</definedName>
    <definedName name="sppgnp" localSheetId="2">'DATA rekap masa studi S2&amp;D3'!#REF!</definedName>
    <definedName name="sppgnp" localSheetId="3">#REF!</definedName>
    <definedName name="sppgnp" localSheetId="0">'SK GABUNGAN_ok'!#REF!</definedName>
    <definedName name="sppgnp">#REF!</definedName>
    <definedName name="yudis209" localSheetId="1">'DATA rekap masa studi S1_ok'!#REF!</definedName>
    <definedName name="yudis209" localSheetId="2">'DATA rekap masa studi S2&amp;D3'!#REF!</definedName>
    <definedName name="yudis209" localSheetId="3">#REF!</definedName>
    <definedName name="yudis209" localSheetId="0">'SK GABUNGAN_ok'!#REF!</definedName>
    <definedName name="yudis209">#REF!</definedName>
    <definedName name="yudisfeb" localSheetId="1">'DATA rekap masa studi S1_ok'!#REF!</definedName>
    <definedName name="yudisfeb" localSheetId="2">'DATA rekap masa studi S2&amp;D3'!#REF!</definedName>
    <definedName name="yudisfeb" localSheetId="3">#REF!</definedName>
    <definedName name="yudisfeb" localSheetId="0">'SK GABUNGAN_ok'!#REF!</definedName>
    <definedName name="yudisfeb">#REF!</definedName>
  </definedNames>
  <calcPr calcId="181029"/>
</workbook>
</file>

<file path=xl/calcChain.xml><?xml version="1.0" encoding="utf-8"?>
<calcChain xmlns="http://schemas.openxmlformats.org/spreadsheetml/2006/main">
  <c r="I17" i="37" l="1"/>
  <c r="O51" i="37"/>
  <c r="P51" i="37" s="1"/>
  <c r="O50" i="37"/>
  <c r="P50" i="37" s="1"/>
  <c r="O49" i="37"/>
  <c r="P49" i="37" s="1"/>
  <c r="O48" i="37"/>
  <c r="P48" i="37" s="1"/>
  <c r="O47" i="37"/>
  <c r="P47" i="37" s="1"/>
  <c r="O46" i="37"/>
  <c r="P46" i="37" s="1"/>
  <c r="O45" i="37"/>
  <c r="P45" i="37" s="1"/>
  <c r="O44" i="37"/>
  <c r="P44" i="37" s="1"/>
  <c r="O43" i="37"/>
  <c r="P43" i="37" s="1"/>
  <c r="O42" i="37"/>
  <c r="P42" i="37" s="1"/>
  <c r="O41" i="37"/>
  <c r="P41" i="37" s="1"/>
  <c r="O40" i="37"/>
  <c r="P40" i="37" s="1"/>
  <c r="O39" i="37"/>
  <c r="P39" i="37" s="1"/>
  <c r="O38" i="37"/>
  <c r="P38" i="37" s="1"/>
  <c r="O37" i="37"/>
  <c r="P37" i="37" s="1"/>
  <c r="O36" i="37"/>
  <c r="P36" i="37" s="1"/>
  <c r="O35" i="37"/>
  <c r="P35" i="37" s="1"/>
  <c r="O34" i="37"/>
  <c r="P34" i="37" s="1"/>
  <c r="O33" i="37"/>
  <c r="P33" i="37" s="1"/>
  <c r="O32" i="37"/>
  <c r="P32" i="37" s="1"/>
  <c r="O31" i="37"/>
  <c r="P31" i="37" s="1"/>
  <c r="O28" i="37"/>
  <c r="P28" i="37" s="1"/>
  <c r="O27" i="37"/>
  <c r="P27" i="37" s="1"/>
  <c r="O26" i="37"/>
  <c r="P26" i="37" s="1"/>
  <c r="O25" i="37"/>
  <c r="P25" i="37" s="1"/>
  <c r="O24" i="37"/>
  <c r="P24" i="37" s="1"/>
  <c r="O23" i="37"/>
  <c r="P23" i="37" s="1"/>
  <c r="O22" i="37"/>
  <c r="P22" i="37" s="1"/>
  <c r="O21" i="37"/>
  <c r="P21" i="37" s="1"/>
  <c r="O20" i="37"/>
  <c r="P20" i="37" s="1"/>
  <c r="O19" i="37"/>
  <c r="P19" i="37" s="1"/>
  <c r="O16" i="37"/>
  <c r="P16" i="37" s="1"/>
  <c r="O15" i="37"/>
  <c r="P15" i="37" s="1"/>
  <c r="O14" i="37"/>
  <c r="P14" i="37" s="1"/>
  <c r="P188" i="32"/>
  <c r="O188" i="32"/>
  <c r="P187" i="32"/>
  <c r="O187" i="32"/>
  <c r="O186" i="32"/>
  <c r="P186" i="32" s="1"/>
  <c r="O185" i="32"/>
  <c r="P185" i="32" s="1"/>
  <c r="P184" i="32"/>
  <c r="O184" i="32"/>
  <c r="P183" i="32"/>
  <c r="O183" i="32"/>
  <c r="O182" i="32"/>
  <c r="P182" i="32" s="1"/>
  <c r="O181" i="32"/>
  <c r="P181" i="32" s="1"/>
  <c r="P180" i="32"/>
  <c r="O180" i="32"/>
  <c r="P179" i="32"/>
  <c r="O179" i="32"/>
  <c r="O178" i="32"/>
  <c r="P178" i="32" s="1"/>
  <c r="O177" i="32"/>
  <c r="P177" i="32" s="1"/>
  <c r="P176" i="32"/>
  <c r="O176" i="32"/>
  <c r="P175" i="32"/>
  <c r="O175" i="32"/>
  <c r="O174" i="32"/>
  <c r="P174" i="32" s="1"/>
  <c r="O173" i="32"/>
  <c r="P173" i="32" s="1"/>
  <c r="P172" i="32"/>
  <c r="O172" i="32"/>
  <c r="P171" i="32"/>
  <c r="O171" i="32"/>
  <c r="O170" i="32"/>
  <c r="P170" i="32" s="1"/>
  <c r="O169" i="32"/>
  <c r="P169" i="32" s="1"/>
  <c r="P168" i="32"/>
  <c r="O168" i="32"/>
  <c r="P167" i="32"/>
  <c r="O167" i="32"/>
  <c r="O166" i="32"/>
  <c r="P166" i="32" s="1"/>
  <c r="O165" i="32"/>
  <c r="P165" i="32" s="1"/>
  <c r="O164" i="32"/>
  <c r="P164" i="32" s="1"/>
  <c r="O163" i="32"/>
  <c r="P163" i="32" s="1"/>
  <c r="O162" i="32"/>
  <c r="P162" i="32" s="1"/>
  <c r="O161" i="32"/>
  <c r="P161" i="32" s="1"/>
  <c r="O160" i="32"/>
  <c r="P160" i="32" s="1"/>
  <c r="O159" i="32"/>
  <c r="P159" i="32" s="1"/>
  <c r="O158" i="32"/>
  <c r="P158" i="32" s="1"/>
  <c r="O157" i="32"/>
  <c r="P157" i="32" s="1"/>
  <c r="O156" i="32"/>
  <c r="P156" i="32" s="1"/>
  <c r="O155" i="32"/>
  <c r="P155" i="32" s="1"/>
  <c r="O154" i="32"/>
  <c r="P154" i="32" s="1"/>
  <c r="O153" i="32"/>
  <c r="P153" i="32" s="1"/>
  <c r="O152" i="32"/>
  <c r="P152" i="32" s="1"/>
  <c r="O151" i="32"/>
  <c r="P151" i="32" s="1"/>
  <c r="O150" i="32"/>
  <c r="P150" i="32" s="1"/>
  <c r="O149" i="32"/>
  <c r="P149" i="32" s="1"/>
  <c r="O148" i="32"/>
  <c r="P148" i="32" s="1"/>
  <c r="O145" i="32"/>
  <c r="P145" i="32" s="1"/>
  <c r="O144" i="32"/>
  <c r="P144" i="32" s="1"/>
  <c r="O143" i="32"/>
  <c r="P143" i="32" s="1"/>
  <c r="O142" i="32"/>
  <c r="P142" i="32" s="1"/>
  <c r="O141" i="32"/>
  <c r="P141" i="32" s="1"/>
  <c r="O140" i="32"/>
  <c r="P140" i="32" s="1"/>
  <c r="O139" i="32"/>
  <c r="P139" i="32" s="1"/>
  <c r="O138" i="32"/>
  <c r="P138" i="32" s="1"/>
  <c r="O137" i="32"/>
  <c r="P137" i="32" s="1"/>
  <c r="O136" i="32"/>
  <c r="P136" i="32" s="1"/>
  <c r="O135" i="32"/>
  <c r="P135" i="32" s="1"/>
  <c r="O134" i="32"/>
  <c r="P134" i="32" s="1"/>
  <c r="O133" i="32"/>
  <c r="P133" i="32" s="1"/>
  <c r="O132" i="32"/>
  <c r="P132" i="32" s="1"/>
  <c r="O131" i="32"/>
  <c r="P131" i="32" s="1"/>
  <c r="O130" i="32"/>
  <c r="P130" i="32" s="1"/>
  <c r="O129" i="32"/>
  <c r="P129" i="32" s="1"/>
  <c r="O128" i="32"/>
  <c r="P128" i="32" s="1"/>
  <c r="O127" i="32"/>
  <c r="P127" i="32" s="1"/>
  <c r="O126" i="32"/>
  <c r="P126" i="32" s="1"/>
  <c r="O125" i="32"/>
  <c r="P125" i="32" s="1"/>
  <c r="O124" i="32"/>
  <c r="P124" i="32" s="1"/>
  <c r="O123" i="32"/>
  <c r="P123" i="32" s="1"/>
  <c r="O122" i="32"/>
  <c r="P122" i="32" s="1"/>
  <c r="O121" i="32"/>
  <c r="P121" i="32" s="1"/>
  <c r="O120" i="32"/>
  <c r="P120" i="32" s="1"/>
  <c r="O119" i="32"/>
  <c r="P119" i="32" s="1"/>
  <c r="O118" i="32"/>
  <c r="P118" i="32" s="1"/>
  <c r="O117" i="32"/>
  <c r="P117" i="32" s="1"/>
  <c r="O116" i="32"/>
  <c r="P116" i="32" s="1"/>
  <c r="P115" i="32"/>
  <c r="O115" i="32"/>
  <c r="O114" i="32"/>
  <c r="P114" i="32" s="1"/>
  <c r="O113" i="32"/>
  <c r="P113" i="32" s="1"/>
  <c r="O112" i="32"/>
  <c r="P112" i="32" s="1"/>
  <c r="O111" i="32"/>
  <c r="P111" i="32" s="1"/>
  <c r="O110" i="32"/>
  <c r="P110" i="32" s="1"/>
  <c r="O109" i="32"/>
  <c r="P109" i="32" s="1"/>
  <c r="O108" i="32"/>
  <c r="P108" i="32" s="1"/>
  <c r="O107" i="32"/>
  <c r="P107" i="32" s="1"/>
  <c r="O106" i="32"/>
  <c r="P106" i="32" s="1"/>
  <c r="O105" i="32"/>
  <c r="P105" i="32" s="1"/>
  <c r="O104" i="32"/>
  <c r="P104" i="32" s="1"/>
  <c r="O103" i="32"/>
  <c r="P103" i="32" s="1"/>
  <c r="O102" i="32"/>
  <c r="P102" i="32" s="1"/>
  <c r="O101" i="32"/>
  <c r="P101" i="32" s="1"/>
  <c r="O100" i="32"/>
  <c r="P100" i="32" s="1"/>
  <c r="O99" i="32"/>
  <c r="P99" i="32" s="1"/>
  <c r="O98" i="32"/>
  <c r="P98" i="32" s="1"/>
  <c r="O97" i="32"/>
  <c r="P97" i="32" s="1"/>
  <c r="O96" i="32"/>
  <c r="P96" i="32" s="1"/>
  <c r="O95" i="32"/>
  <c r="P95" i="32" s="1"/>
  <c r="O94" i="32"/>
  <c r="P94" i="32" s="1"/>
  <c r="O93" i="32"/>
  <c r="P93" i="32" s="1"/>
  <c r="O92" i="32"/>
  <c r="P92" i="32" s="1"/>
  <c r="O91" i="32"/>
  <c r="P91" i="32" s="1"/>
  <c r="O90" i="32"/>
  <c r="P90" i="32" s="1"/>
  <c r="O89" i="32"/>
  <c r="P89" i="32" s="1"/>
  <c r="O88" i="32"/>
  <c r="P88" i="32" s="1"/>
  <c r="O87" i="32"/>
  <c r="P87" i="32" s="1"/>
  <c r="O86" i="32"/>
  <c r="P86" i="32" s="1"/>
  <c r="O85" i="32"/>
  <c r="P85" i="32" s="1"/>
  <c r="O84" i="32"/>
  <c r="P84" i="32" s="1"/>
  <c r="O83" i="32"/>
  <c r="P83" i="32" s="1"/>
  <c r="O82" i="32"/>
  <c r="P82" i="32" s="1"/>
  <c r="O81" i="32"/>
  <c r="P81" i="32" s="1"/>
  <c r="O80" i="32"/>
  <c r="P80" i="32" s="1"/>
  <c r="O77" i="32"/>
  <c r="P77" i="32" s="1"/>
  <c r="O76" i="32"/>
  <c r="P76" i="32" s="1"/>
  <c r="O75" i="32"/>
  <c r="P75" i="32" s="1"/>
  <c r="O74" i="32"/>
  <c r="P74" i="32" s="1"/>
  <c r="O73" i="32"/>
  <c r="P73" i="32" s="1"/>
  <c r="O72" i="32"/>
  <c r="P72" i="32" s="1"/>
  <c r="O71" i="32"/>
  <c r="P71" i="32" s="1"/>
  <c r="O70" i="32"/>
  <c r="P70" i="32" s="1"/>
  <c r="O69" i="32"/>
  <c r="P69" i="32" s="1"/>
  <c r="O68" i="32"/>
  <c r="P68" i="32" s="1"/>
  <c r="O67" i="32"/>
  <c r="P67" i="32" s="1"/>
  <c r="O66" i="32"/>
  <c r="P66" i="32" s="1"/>
  <c r="O65" i="32"/>
  <c r="P65" i="32" s="1"/>
  <c r="O64" i="32"/>
  <c r="P64" i="32" s="1"/>
  <c r="O63" i="32"/>
  <c r="P63" i="32" s="1"/>
  <c r="O62" i="32"/>
  <c r="P62" i="32" s="1"/>
  <c r="O61" i="32"/>
  <c r="P61" i="32" s="1"/>
  <c r="O60" i="32"/>
  <c r="P60" i="32" s="1"/>
  <c r="O59" i="32"/>
  <c r="P59" i="32" s="1"/>
  <c r="O58" i="32"/>
  <c r="P58" i="32" s="1"/>
  <c r="O57" i="32"/>
  <c r="P57" i="32" s="1"/>
  <c r="O56" i="32"/>
  <c r="P56" i="32" s="1"/>
  <c r="O55" i="32"/>
  <c r="P55" i="32" s="1"/>
  <c r="O54" i="32"/>
  <c r="P54" i="32" s="1"/>
  <c r="O53" i="32"/>
  <c r="P53" i="32" s="1"/>
  <c r="O52" i="32"/>
  <c r="P52" i="32" s="1"/>
  <c r="O51" i="32"/>
  <c r="P51" i="32" s="1"/>
  <c r="O50" i="32"/>
  <c r="P50" i="32" s="1"/>
  <c r="O49" i="32"/>
  <c r="P49" i="32" s="1"/>
  <c r="O48" i="32"/>
  <c r="P48" i="32" s="1"/>
  <c r="O47" i="32"/>
  <c r="P47" i="32" s="1"/>
  <c r="O46" i="32"/>
  <c r="P46" i="32" s="1"/>
  <c r="O45" i="32"/>
  <c r="P45" i="32" s="1"/>
  <c r="O44" i="32"/>
  <c r="P44" i="32" s="1"/>
  <c r="O43" i="32"/>
  <c r="P43" i="32" s="1"/>
  <c r="O42" i="32"/>
  <c r="P42" i="32" s="1"/>
  <c r="O41" i="32"/>
  <c r="P41" i="32" s="1"/>
  <c r="O40" i="32"/>
  <c r="P40" i="32" s="1"/>
  <c r="O39" i="32"/>
  <c r="P39" i="32" s="1"/>
  <c r="O38" i="32"/>
  <c r="P38" i="32" s="1"/>
  <c r="O37" i="32"/>
  <c r="P37" i="32" s="1"/>
  <c r="O36" i="32"/>
  <c r="P36" i="32" s="1"/>
  <c r="O35" i="32"/>
  <c r="P35" i="32" s="1"/>
  <c r="O34" i="32"/>
  <c r="P34" i="32" s="1"/>
  <c r="O33" i="32"/>
  <c r="P33" i="32" s="1"/>
  <c r="O32" i="32"/>
  <c r="P32" i="32" s="1"/>
  <c r="O31" i="32"/>
  <c r="P31" i="32" s="1"/>
  <c r="O30" i="32"/>
  <c r="P30" i="32" s="1"/>
  <c r="O29" i="32"/>
  <c r="P29" i="32" s="1"/>
  <c r="O28" i="32"/>
  <c r="P28" i="32" s="1"/>
  <c r="O27" i="32"/>
  <c r="P27" i="32" s="1"/>
  <c r="O26" i="32"/>
  <c r="P26" i="32" s="1"/>
  <c r="O25" i="32"/>
  <c r="P25" i="32" s="1"/>
  <c r="O24" i="32"/>
  <c r="P24" i="32" s="1"/>
  <c r="O23" i="32"/>
  <c r="P23" i="32" s="1"/>
  <c r="O22" i="32"/>
  <c r="P22" i="32" s="1"/>
  <c r="O21" i="32"/>
  <c r="P21" i="32" s="1"/>
  <c r="O20" i="32"/>
  <c r="P20" i="32" s="1"/>
  <c r="O19" i="32"/>
  <c r="P19" i="32" s="1"/>
  <c r="O18" i="32"/>
  <c r="P18" i="32" s="1"/>
  <c r="O17" i="32"/>
  <c r="P17" i="32" s="1"/>
  <c r="O16" i="32"/>
  <c r="P16" i="32" s="1"/>
  <c r="O15" i="32"/>
  <c r="P15" i="32" s="1"/>
  <c r="O14" i="32"/>
  <c r="P14" i="32" s="1"/>
  <c r="O13" i="32"/>
  <c r="P13" i="32" s="1"/>
  <c r="O12" i="32"/>
  <c r="P12" i="32" s="1"/>
  <c r="O11" i="32"/>
  <c r="P11" i="32" s="1"/>
  <c r="O10" i="32"/>
  <c r="P10" i="32" s="1"/>
  <c r="O9" i="32"/>
  <c r="P9" i="32" s="1"/>
  <c r="O8" i="32"/>
  <c r="P8" i="32" s="1"/>
  <c r="L26" i="34" l="1"/>
  <c r="J26" i="34"/>
  <c r="H26" i="34"/>
  <c r="F26" i="34"/>
  <c r="D26" i="34"/>
  <c r="N25" i="34"/>
  <c r="M25" i="34"/>
  <c r="K25" i="34"/>
  <c r="I25" i="34"/>
  <c r="G25" i="34"/>
  <c r="E25" i="34"/>
  <c r="N24" i="34"/>
  <c r="M24" i="34"/>
  <c r="K24" i="34"/>
  <c r="I24" i="34"/>
  <c r="G24" i="34"/>
  <c r="E24" i="34"/>
  <c r="AC25" i="34"/>
  <c r="AB25" i="34"/>
  <c r="AA25" i="34"/>
  <c r="AC24" i="34"/>
  <c r="AB24" i="34"/>
  <c r="AA24" i="34"/>
  <c r="Y26" i="34"/>
  <c r="X26" i="34"/>
  <c r="W26" i="34"/>
  <c r="V26" i="34"/>
  <c r="S26" i="34"/>
  <c r="Q26" i="34"/>
  <c r="O26" i="34"/>
  <c r="C26" i="34"/>
  <c r="K26" i="34" s="1"/>
  <c r="T25" i="34"/>
  <c r="R25" i="34"/>
  <c r="P25" i="34"/>
  <c r="T24" i="34"/>
  <c r="R24" i="34"/>
  <c r="P24" i="34"/>
  <c r="N10" i="34"/>
  <c r="Y19" i="34"/>
  <c r="X19" i="34"/>
  <c r="W19" i="34"/>
  <c r="V19" i="34"/>
  <c r="S19" i="34"/>
  <c r="Q19" i="34"/>
  <c r="O19" i="34"/>
  <c r="L19" i="34"/>
  <c r="J19" i="34"/>
  <c r="H19" i="34"/>
  <c r="F19" i="34"/>
  <c r="D19" i="34"/>
  <c r="C19" i="34"/>
  <c r="AC18" i="34"/>
  <c r="AB18" i="34"/>
  <c r="AA18" i="34"/>
  <c r="T18" i="34"/>
  <c r="R18" i="34"/>
  <c r="P18" i="34"/>
  <c r="N18" i="34"/>
  <c r="M18" i="34"/>
  <c r="K18" i="34"/>
  <c r="I18" i="34"/>
  <c r="G18" i="34"/>
  <c r="E18" i="34"/>
  <c r="AC17" i="34"/>
  <c r="AB17" i="34"/>
  <c r="AA17" i="34"/>
  <c r="T17" i="34"/>
  <c r="R17" i="34"/>
  <c r="P17" i="34"/>
  <c r="N17" i="34"/>
  <c r="M17" i="34"/>
  <c r="K17" i="34"/>
  <c r="I17" i="34"/>
  <c r="G17" i="34"/>
  <c r="E17" i="34"/>
  <c r="AC16" i="34"/>
  <c r="AB16" i="34"/>
  <c r="AA16" i="34"/>
  <c r="T16" i="34"/>
  <c r="R16" i="34"/>
  <c r="P16" i="34"/>
  <c r="N16" i="34"/>
  <c r="M16" i="34"/>
  <c r="K16" i="34"/>
  <c r="I16" i="34"/>
  <c r="G16" i="34"/>
  <c r="E16" i="34"/>
  <c r="E26" i="34" l="1"/>
  <c r="G19" i="34"/>
  <c r="G26" i="34"/>
  <c r="I26" i="34"/>
  <c r="M26" i="34"/>
  <c r="M19" i="34"/>
  <c r="I19" i="34"/>
  <c r="E19" i="34"/>
  <c r="K19" i="34"/>
  <c r="AC10" i="34"/>
  <c r="AB10" i="34"/>
  <c r="AA10" i="34"/>
  <c r="E10" i="34" l="1"/>
  <c r="D11" i="34"/>
  <c r="D244" i="35" l="1"/>
  <c r="O9" i="37" l="1"/>
  <c r="P9" i="37" s="1"/>
  <c r="O10" i="37"/>
  <c r="P10" i="37" s="1"/>
  <c r="O13" i="37"/>
  <c r="P13" i="37" s="1"/>
  <c r="O8" i="37"/>
  <c r="P8" i="37" s="1"/>
  <c r="O12" i="37"/>
  <c r="P12" i="37" s="1"/>
  <c r="O11" i="37"/>
  <c r="P11" i="37" s="1"/>
  <c r="T10" i="34" l="1"/>
  <c r="R10" i="34"/>
  <c r="P10" i="34"/>
  <c r="S11" i="34"/>
  <c r="Q11" i="34"/>
  <c r="O11" i="34"/>
  <c r="Y11" i="34"/>
  <c r="X11" i="34"/>
  <c r="W11" i="34"/>
  <c r="V11" i="34"/>
  <c r="L11" i="34"/>
  <c r="J11" i="34"/>
  <c r="H11" i="34"/>
  <c r="F11" i="34"/>
  <c r="C11" i="34"/>
  <c r="E11" i="34" s="1"/>
  <c r="M10" i="34"/>
  <c r="K10" i="34"/>
  <c r="I10" i="34"/>
  <c r="G10" i="34"/>
  <c r="M11" i="34" l="1"/>
  <c r="K11" i="34"/>
  <c r="G11" i="34"/>
  <c r="I11" i="34"/>
</calcChain>
</file>

<file path=xl/sharedStrings.xml><?xml version="1.0" encoding="utf-8"?>
<sst xmlns="http://schemas.openxmlformats.org/spreadsheetml/2006/main" count="3476" uniqueCount="973">
  <si>
    <t>PS</t>
  </si>
  <si>
    <t>IP</t>
  </si>
  <si>
    <t>No.</t>
  </si>
  <si>
    <t>JK</t>
  </si>
  <si>
    <t>Predikat</t>
  </si>
  <si>
    <t>Nomor Mahasiswa</t>
  </si>
  <si>
    <t>Nama  Mahasiswa</t>
  </si>
  <si>
    <t>Tempat dan Tanggal Lahir</t>
  </si>
  <si>
    <t>L</t>
  </si>
  <si>
    <t>P</t>
  </si>
  <si>
    <t>Jml, SKS</t>
  </si>
  <si>
    <t>Sangat Memuaskan</t>
  </si>
  <si>
    <t>EP</t>
  </si>
  <si>
    <t>Lampiran : 1</t>
  </si>
  <si>
    <t>FAKULTAS EKONOMI DAN BISNIS UNIVERSITAS MATARAM</t>
  </si>
  <si>
    <t xml:space="preserve">A. EKONOMI PEMBANGUNAN </t>
  </si>
  <si>
    <t>Prodi</t>
  </si>
  <si>
    <t>MASUK</t>
  </si>
  <si>
    <t>KELUAR</t>
  </si>
  <si>
    <t>cuti</t>
  </si>
  <si>
    <t>MASA STUDI</t>
  </si>
  <si>
    <t>AK</t>
  </si>
  <si>
    <t>%</t>
  </si>
  <si>
    <t>SM</t>
  </si>
  <si>
    <t>M</t>
  </si>
  <si>
    <t>TP</t>
  </si>
  <si>
    <t>Eko. Pembangunan</t>
  </si>
  <si>
    <t>Manajemen</t>
  </si>
  <si>
    <t>Akuntansi</t>
  </si>
  <si>
    <t>Jumlah ……..</t>
  </si>
  <si>
    <t>Lampiran 2 :</t>
  </si>
  <si>
    <t>DATA JUMLAH MAHASISWA YUDISIUM BERDASARKAN MASA STUDI DAN PREDIKAT KELULUSAN</t>
  </si>
  <si>
    <t>JML. YUDISIUM</t>
  </si>
  <si>
    <t>LAMA WAKTU MASA STUDI</t>
  </si>
  <si>
    <t>PREDIKAT KELULUSAN</t>
  </si>
  <si>
    <t>5 TH</t>
  </si>
  <si>
    <t>6TH</t>
  </si>
  <si>
    <t>7 +TH</t>
  </si>
  <si>
    <t>Cum.</t>
  </si>
  <si>
    <t>IPK</t>
  </si>
  <si>
    <t>&gt;3,00</t>
  </si>
  <si>
    <t>&lt;2,75</t>
  </si>
  <si>
    <t>PROG. STUDI /JURUSAN</t>
  </si>
  <si>
    <t>DATA JUMLAH LULUSAN, PEROLEHAN IPK, PREDIKAT KELULUSAN DAN MASA STUDI</t>
  </si>
  <si>
    <t>Periode Yudisium</t>
  </si>
  <si>
    <t>Rata2 Masa Studi</t>
  </si>
  <si>
    <t xml:space="preserve">Lampiran </t>
  </si>
  <si>
    <t>: Surat Keputusan Dekan Fakultas Ekonomi dan Bisnis Universitas Mataram</t>
  </si>
  <si>
    <t>Nomor</t>
  </si>
  <si>
    <t>Tanggal</t>
  </si>
  <si>
    <t>Tentang</t>
  </si>
  <si>
    <t>B. PROGRAM STUDI SARJANA (S1)</t>
  </si>
  <si>
    <t>NIK</t>
  </si>
  <si>
    <t>Cumlaude</t>
  </si>
  <si>
    <t>Pariwisata</t>
  </si>
  <si>
    <t>MM</t>
  </si>
  <si>
    <t xml:space="preserve">  FAKULTAS EKONOMI DAN BISNIS UNIVERSITAS MATARAM TAHUN AKADEMIK 2024/2025</t>
  </si>
  <si>
    <t>SANGAT MEMUASKAN</t>
  </si>
  <si>
    <t>MEMUASKAN</t>
  </si>
  <si>
    <t>3,57</t>
  </si>
  <si>
    <t>AKT</t>
  </si>
  <si>
    <t>3.44</t>
  </si>
  <si>
    <t>3.43</t>
  </si>
  <si>
    <t>3.40</t>
  </si>
  <si>
    <t>Mardiana</t>
  </si>
  <si>
    <t>3.23</t>
  </si>
  <si>
    <t>Mataram, 13 Maret 2001</t>
  </si>
  <si>
    <t>Par</t>
  </si>
  <si>
    <t>Total Lulusan</t>
  </si>
  <si>
    <t>S2</t>
  </si>
  <si>
    <t>S1</t>
  </si>
  <si>
    <t>D3</t>
  </si>
  <si>
    <t>TOTAL KESELURUHAN</t>
  </si>
  <si>
    <t>B. MANAJEMEN</t>
  </si>
  <si>
    <t>C. AKUNTANSI</t>
  </si>
  <si>
    <t xml:space="preserve">A. MAGISTER MANAJEMEN </t>
  </si>
  <si>
    <t>≥ 4 TH</t>
  </si>
  <si>
    <t>&lt; 4 TH</t>
  </si>
  <si>
    <t>2,75 - 3.00</t>
  </si>
  <si>
    <t>Ketua Tim Kerja Akademik</t>
  </si>
  <si>
    <t>Wiwit Andy Saputra, SE.</t>
  </si>
  <si>
    <t>NIP. 19860311 200910 1 001</t>
  </si>
  <si>
    <t>PERIODE TAHUN 2025</t>
  </si>
  <si>
    <t>A. PROGRAM STUDI MAGISTER (S2)</t>
  </si>
  <si>
    <t>&lt; 3 TH</t>
  </si>
  <si>
    <t>Rata2 IPK</t>
  </si>
  <si>
    <t>C. PROGRAM DIPLOMA-III</t>
  </si>
  <si>
    <t>I2A022001</t>
  </si>
  <si>
    <t>Handomi</t>
  </si>
  <si>
    <t>Jakarta, 1 Juni 1971</t>
  </si>
  <si>
    <t>5271040106710001</t>
  </si>
  <si>
    <t>I2A02310052</t>
  </si>
  <si>
    <t>Hu Ying</t>
  </si>
  <si>
    <t>Jiangxi, 21 Desember 1979</t>
  </si>
  <si>
    <t>EJ9490829</t>
  </si>
  <si>
    <t>I2A02310055</t>
  </si>
  <si>
    <t>Miao Hongjie</t>
  </si>
  <si>
    <t>Beijing, 19 Juni 1997</t>
  </si>
  <si>
    <t>EJ6508882</t>
  </si>
  <si>
    <t>I2A022050</t>
  </si>
  <si>
    <t>Nurhayati</t>
  </si>
  <si>
    <t>Sila, 7 Maret 1980</t>
  </si>
  <si>
    <t>5272024703800003</t>
  </si>
  <si>
    <t>I2A02310049</t>
  </si>
  <si>
    <t>Chen Keshu</t>
  </si>
  <si>
    <t>Jiangxi, 14 Maret 1989</t>
  </si>
  <si>
    <t>EJ9491324</t>
  </si>
  <si>
    <t>I2A02310051</t>
  </si>
  <si>
    <t>Hu Caihua</t>
  </si>
  <si>
    <t>Jiangxi, 06 Agustus 1989</t>
  </si>
  <si>
    <t>EA6871038</t>
  </si>
  <si>
    <t>I2A02310050</t>
  </si>
  <si>
    <t>Chen Limeng</t>
  </si>
  <si>
    <t>Shandong, 09 Juni 1992</t>
  </si>
  <si>
    <t>EK0598958</t>
  </si>
  <si>
    <t>I2A02310056</t>
  </si>
  <si>
    <t>Wan Qin</t>
  </si>
  <si>
    <t>Jiangxi, 11 Februari 1989</t>
  </si>
  <si>
    <t>EJ9490837</t>
  </si>
  <si>
    <t>I2A02310058</t>
  </si>
  <si>
    <t>Xu Liang</t>
  </si>
  <si>
    <t>Jiangxi, 25 Desember 1990</t>
  </si>
  <si>
    <t>EL7726102</t>
  </si>
  <si>
    <t>A1A021083</t>
  </si>
  <si>
    <t>Dewi Mayanah</t>
  </si>
  <si>
    <t>Kapitan,  24 Juni   2002</t>
  </si>
  <si>
    <t>5201086406020003</t>
  </si>
  <si>
    <t>A1A021084</t>
  </si>
  <si>
    <t>Diandita Septarian Azahra</t>
  </si>
  <si>
    <t>Mataram, 5 September  2002</t>
  </si>
  <si>
    <t>5271024509000006</t>
  </si>
  <si>
    <t>A1A021227</t>
  </si>
  <si>
    <t>Mariatun Saidah</t>
  </si>
  <si>
    <t>Kebon Lauk, 09  Oktober  2001</t>
  </si>
  <si>
    <t>5271024910010001</t>
  </si>
  <si>
    <t>A1A021073</t>
  </si>
  <si>
    <t>Baiq Widarni</t>
  </si>
  <si>
    <t>Tanak Awu, 20 Maret  2003</t>
  </si>
  <si>
    <t>5202044107980486</t>
  </si>
  <si>
    <t>A1A021153</t>
  </si>
  <si>
    <t>Tassa Auli Syabina</t>
  </si>
  <si>
    <t>Mataram,  9  November  2001</t>
  </si>
  <si>
    <t>5271044911010001</t>
  </si>
  <si>
    <t>A1A021254</t>
  </si>
  <si>
    <t>Tumi Setiawati</t>
  </si>
  <si>
    <t>Praya,  30  Mei  2003</t>
  </si>
  <si>
    <t>5202017005030004</t>
  </si>
  <si>
    <t>A1A021129</t>
  </si>
  <si>
    <t>Ni Made Cahya Chinta Kusumaputri</t>
  </si>
  <si>
    <t>Mataram, 05 Juni  2003</t>
  </si>
  <si>
    <t>5271054506030004</t>
  </si>
  <si>
    <t>A1A021017</t>
  </si>
  <si>
    <t>Irma Apriliana Putri</t>
  </si>
  <si>
    <t>Suradadi, 23  April  2004</t>
  </si>
  <si>
    <t>5203036304040003</t>
  </si>
  <si>
    <t>A1A021191</t>
  </si>
  <si>
    <t>Deny Irawan</t>
  </si>
  <si>
    <t>Seloto, 23  Oktober  2001</t>
  </si>
  <si>
    <t>5207022310010001</t>
  </si>
  <si>
    <t>A1A021105</t>
  </si>
  <si>
    <t>Ismi Dea Sabina</t>
  </si>
  <si>
    <t>Ampenan,  22  Oktober   2002</t>
  </si>
  <si>
    <t>5208056210020001</t>
  </si>
  <si>
    <t>A1A021013</t>
  </si>
  <si>
    <t>Helmi Oktrianti</t>
  </si>
  <si>
    <t>Sumbawa Barat, 15  Oktober  2003</t>
  </si>
  <si>
    <t>5207025510030002</t>
  </si>
  <si>
    <t>A1A021074</t>
  </si>
  <si>
    <t>Baiq Zigrina Safitri</t>
  </si>
  <si>
    <t>Kotaraja,  21  Januari   2003</t>
  </si>
  <si>
    <t>5203046101030003</t>
  </si>
  <si>
    <t>A1A021249</t>
  </si>
  <si>
    <t>Siti Syarohan Jamilah</t>
  </si>
  <si>
    <t>Kelayu,  7 Oktober  2002</t>
  </si>
  <si>
    <t>5203074710020001</t>
  </si>
  <si>
    <t>A1A021146</t>
  </si>
  <si>
    <t>Septiana Rizkika Hidayanti</t>
  </si>
  <si>
    <t>Mataram,  20  September  2002</t>
  </si>
  <si>
    <t>5271066009020002</t>
  </si>
  <si>
    <t>A1A021018</t>
  </si>
  <si>
    <t>Irnawati</t>
  </si>
  <si>
    <t>Batu Asok,  27 Februari  2003</t>
  </si>
  <si>
    <t>5201036702030002</t>
  </si>
  <si>
    <t>A1A020256</t>
  </si>
  <si>
    <t>Yazid Bustaomi</t>
  </si>
  <si>
    <t>Lilir Barat,  6  Juli  2002</t>
  </si>
  <si>
    <t>5201090107020181</t>
  </si>
  <si>
    <t>A1A021108</t>
  </si>
  <si>
    <t>Kharisma Dina Febriana</t>
  </si>
  <si>
    <t>Gerung,  01 Februari  2003</t>
  </si>
  <si>
    <t>5201014102030001</t>
  </si>
  <si>
    <t>A1A019004</t>
  </si>
  <si>
    <t>Adini Yuniarrachmi</t>
  </si>
  <si>
    <t>Plampang, 15  Juni   2001</t>
  </si>
  <si>
    <t>5204285506010001</t>
  </si>
  <si>
    <t>A1A021180</t>
  </si>
  <si>
    <t>Ayu Lestari</t>
  </si>
  <si>
    <t>Kotaraja,  22  Oktober  2002</t>
  </si>
  <si>
    <t>5203046211020001</t>
  </si>
  <si>
    <t>A1A021248</t>
  </si>
  <si>
    <t>Siti Aulia Azmi</t>
  </si>
  <si>
    <t>Repok Nyerot,  15 April  2003</t>
  </si>
  <si>
    <t>5201146504030001</t>
  </si>
  <si>
    <t>A1A021151</t>
  </si>
  <si>
    <t>Suparman Ahmadi</t>
  </si>
  <si>
    <t>Taman, 16  Maret   2003</t>
  </si>
  <si>
    <t>5271021603030002</t>
  </si>
  <si>
    <t>A1A021046</t>
  </si>
  <si>
    <t xml:space="preserve">Achmad Shofiyan </t>
  </si>
  <si>
    <t>Gadok, 14  September  2002</t>
  </si>
  <si>
    <t>5203041409020001</t>
  </si>
  <si>
    <t>A1A021051</t>
  </si>
  <si>
    <t>Ahmad Majdi</t>
  </si>
  <si>
    <t>Gapuk Lauk, 16 Januari  2003</t>
  </si>
  <si>
    <t>5203131601030002</t>
  </si>
  <si>
    <t>A1A021164</t>
  </si>
  <si>
    <t xml:space="preserve">Yuhani </t>
  </si>
  <si>
    <t>Biletepung,  28 Juni  2003</t>
  </si>
  <si>
    <t>5201016606030003</t>
  </si>
  <si>
    <t>A1A021026</t>
  </si>
  <si>
    <t xml:space="preserve">Maria Agustina </t>
  </si>
  <si>
    <t>Keroya, 3 Agustus   2002</t>
  </si>
  <si>
    <t>5203094308020003</t>
  </si>
  <si>
    <t>A1A021001</t>
  </si>
  <si>
    <t xml:space="preserve">Adinda Dwi Safitri </t>
  </si>
  <si>
    <t>Mataram, 20  Juni  2002</t>
  </si>
  <si>
    <t>5271026006020005</t>
  </si>
  <si>
    <t>A1A021068</t>
  </si>
  <si>
    <t>Baiq Amiatun Hidayah</t>
  </si>
  <si>
    <t>Mertak Tombok,  25  Desember  2002</t>
  </si>
  <si>
    <t>5202016512020001</t>
  </si>
  <si>
    <t>A1A021040</t>
  </si>
  <si>
    <t>Virjina Kamila</t>
  </si>
  <si>
    <t>Sumbawa Barat, 20 Desember 2002</t>
  </si>
  <si>
    <t>5207026012020001</t>
  </si>
  <si>
    <t>A1A021235</t>
  </si>
  <si>
    <t>Ni Made Ayu Sri Dewi Natalia</t>
  </si>
  <si>
    <t>Mataram, 25 Desember  2003</t>
  </si>
  <si>
    <t>5271036512040006</t>
  </si>
  <si>
    <t>A1A021086</t>
  </si>
  <si>
    <t xml:space="preserve">Dina Aulani </t>
  </si>
  <si>
    <t>Setangi, 07  Desember  2002</t>
  </si>
  <si>
    <t>5208054712020001</t>
  </si>
  <si>
    <t>A1A020014</t>
  </si>
  <si>
    <t>Amalia Mutiara Sharayati Putri</t>
  </si>
  <si>
    <t>Mataram, 12  Februari  2002</t>
  </si>
  <si>
    <t>5271015202020001</t>
  </si>
  <si>
    <t>A1A021115</t>
  </si>
  <si>
    <t>M. Arianadi</t>
  </si>
  <si>
    <t>Ranggagata,  29  Oktober  2002</t>
  </si>
  <si>
    <t>5202112910020002</t>
  </si>
  <si>
    <t>A1A021033</t>
  </si>
  <si>
    <t>Riskika Julianti</t>
  </si>
  <si>
    <t>Mataram, 1 Juli  2003</t>
  </si>
  <si>
    <t>5203074107030154</t>
  </si>
  <si>
    <t>A1A021126</t>
  </si>
  <si>
    <t xml:space="preserve">Na'ílah </t>
  </si>
  <si>
    <t>Mataram, 15 Oktober  2002</t>
  </si>
  <si>
    <t>5201095510020001</t>
  </si>
  <si>
    <t>A1A020023</t>
  </si>
  <si>
    <t>Aprilia Dinda Lestari</t>
  </si>
  <si>
    <t>Beleka, 12 April  2002</t>
  </si>
  <si>
    <t>5201015204020004</t>
  </si>
  <si>
    <t>A1A021215</t>
  </si>
  <si>
    <t>Linggi Hakika</t>
  </si>
  <si>
    <t>Mataram,  29  Januari   2003</t>
  </si>
  <si>
    <t>5271066911030002</t>
  </si>
  <si>
    <t>A1A021116</t>
  </si>
  <si>
    <t xml:space="preserve">M. Munawir Hafiz </t>
  </si>
  <si>
    <t>Dames,  15  Oktober 2002</t>
  </si>
  <si>
    <t>5203131510020003</t>
  </si>
  <si>
    <t>A1A021098</t>
  </si>
  <si>
    <t>I Putu Yunan Windiawan Pratama</t>
  </si>
  <si>
    <t>Mataram, 07  Agustus  2003</t>
  </si>
  <si>
    <t>5271050708030002</t>
  </si>
  <si>
    <t>A1A018140</t>
  </si>
  <si>
    <t>Taufikur Rahman</t>
  </si>
  <si>
    <t>Bagek Longgek, 19  Mei  2000</t>
  </si>
  <si>
    <t>5203080905000001</t>
  </si>
  <si>
    <t>A1A020120</t>
  </si>
  <si>
    <t>Khairun Nisa Ardhi</t>
  </si>
  <si>
    <t>Mataram, 21 April  2002</t>
  </si>
  <si>
    <t>5201124107020067</t>
  </si>
  <si>
    <t>A1A021061</t>
  </si>
  <si>
    <t xml:space="preserve">Annisa Rizki Amalia </t>
  </si>
  <si>
    <t>Suradadi,  01  Januari   2003</t>
  </si>
  <si>
    <t>5203054101030006</t>
  </si>
  <si>
    <t>A1A021236</t>
  </si>
  <si>
    <t>Nisyrina Maharani</t>
  </si>
  <si>
    <t>Bual Wajageseng, 09 September 2003</t>
  </si>
  <si>
    <t>5202094909030001</t>
  </si>
  <si>
    <t>A1A021103</t>
  </si>
  <si>
    <t>Intan Wahyuni</t>
  </si>
  <si>
    <t>Gerung,  15  Juni   2002</t>
  </si>
  <si>
    <t>5201075508020005</t>
  </si>
  <si>
    <t>A1A021197</t>
  </si>
  <si>
    <t xml:space="preserve">Edhit Putri Diniarty </t>
  </si>
  <si>
    <t>Selong,  24  Juli  2001</t>
  </si>
  <si>
    <t>5203076407010002</t>
  </si>
  <si>
    <t>A1A019050</t>
  </si>
  <si>
    <t>Denda Summitha Fatmi Dewi</t>
  </si>
  <si>
    <t>Prawira, 14 Juli   2001</t>
  </si>
  <si>
    <t>5208015407010002</t>
  </si>
  <si>
    <t>A1A021133</t>
  </si>
  <si>
    <t>Nurwidya Oktavira</t>
  </si>
  <si>
    <t>Selong,  31  Oktober   2001</t>
  </si>
  <si>
    <t>5203077110010002</t>
  </si>
  <si>
    <t>A1A021043</t>
  </si>
  <si>
    <t>Zil Akyatus Salsabina</t>
  </si>
  <si>
    <t>Selong, 14 Pebruari  2003</t>
  </si>
  <si>
    <t>5203075402030002</t>
  </si>
  <si>
    <t>A1A021049</t>
  </si>
  <si>
    <t>Ahmad Dani Febriadi</t>
  </si>
  <si>
    <t>Rumbuk,  11  Agustus 2001</t>
  </si>
  <si>
    <t>5203021108010002</t>
  </si>
  <si>
    <t>A1A020121</t>
  </si>
  <si>
    <t>Kikis Lestari</t>
  </si>
  <si>
    <t>Kandang Kaoq,  12  Juli  2002</t>
  </si>
  <si>
    <t>5208015207020002</t>
  </si>
  <si>
    <t>A1A019064</t>
  </si>
  <si>
    <t>Eke Febi Lestari</t>
  </si>
  <si>
    <t>Dasan Bangket, 9 Februari 1999</t>
  </si>
  <si>
    <t>5208024902990001</t>
  </si>
  <si>
    <t>A1A021100</t>
  </si>
  <si>
    <t>Ilham Nurwahyudi</t>
  </si>
  <si>
    <t>Taliwang, 23 Desember 2002</t>
  </si>
  <si>
    <t>5204182312020001</t>
  </si>
  <si>
    <t>A1A021019</t>
  </si>
  <si>
    <t>Jannatul Marwa Ningsih</t>
  </si>
  <si>
    <t>Rumbuk,  21 September  2002</t>
  </si>
  <si>
    <t>5203076109020003</t>
  </si>
  <si>
    <t>A1A021201</t>
  </si>
  <si>
    <t>Gina Haero Ummah</t>
  </si>
  <si>
    <t>Pengenjek, 02 Januari  2003</t>
  </si>
  <si>
    <t>5202024201030005</t>
  </si>
  <si>
    <t>A1A021041</t>
  </si>
  <si>
    <t xml:space="preserve">Yuyun Yunita </t>
  </si>
  <si>
    <t>Taliwang, 23  Agustus   2002</t>
  </si>
  <si>
    <t>5207026308020006</t>
  </si>
  <si>
    <t>A1A021096</t>
  </si>
  <si>
    <t>Helmi Fandani</t>
  </si>
  <si>
    <t>Repok Nyerot,  15 April  2002</t>
  </si>
  <si>
    <t>5202020304010001</t>
  </si>
  <si>
    <t>A1A021059</t>
  </si>
  <si>
    <t>Anindya Putri Fahira</t>
  </si>
  <si>
    <t>Mataram, 22 Juni  2003</t>
  </si>
  <si>
    <t>5271026206030002</t>
  </si>
  <si>
    <t>A1A020164</t>
  </si>
  <si>
    <t>Muhammad Usama Fikri Romadhon</t>
  </si>
  <si>
    <t>Mataram,  21  November  2001</t>
  </si>
  <si>
    <t>5271052111010001</t>
  </si>
  <si>
    <t>A1A021101</t>
  </si>
  <si>
    <t>Ina Valaeza Sumanda</t>
  </si>
  <si>
    <t>Lenek, 16 Juni  2002</t>
  </si>
  <si>
    <t>5203095606030006</t>
  </si>
  <si>
    <t>A1A019142</t>
  </si>
  <si>
    <t>Masna Dwi Astuti</t>
  </si>
  <si>
    <t>Balebrang,  30 Oktober  2000</t>
  </si>
  <si>
    <t>5204067010000001</t>
  </si>
  <si>
    <t>A1A021089</t>
  </si>
  <si>
    <t>Dwi M Rizki</t>
  </si>
  <si>
    <t>Suela,  22 Mei  2003</t>
  </si>
  <si>
    <t>5203162205030001</t>
  </si>
  <si>
    <t>A1A021107</t>
  </si>
  <si>
    <t xml:space="preserve">Juliana </t>
  </si>
  <si>
    <t>Lendang Nangka,  8  Juli   2003</t>
  </si>
  <si>
    <t>5203054807030003</t>
  </si>
  <si>
    <t>A1A021057</t>
  </si>
  <si>
    <t>Amelia Yolanda</t>
  </si>
  <si>
    <t>Mataram, 17 Mei  2002</t>
  </si>
  <si>
    <t>5271055605020002</t>
  </si>
  <si>
    <t>A1A020112</t>
  </si>
  <si>
    <t>Jayanti</t>
  </si>
  <si>
    <t>Pl. Makaranganan, 07 Agustus 2002</t>
  </si>
  <si>
    <t>5203084708020007</t>
  </si>
  <si>
    <t>A1A020079</t>
  </si>
  <si>
    <t>Fina Dwi Ningsih</t>
  </si>
  <si>
    <t>Dadap, 02 Februari  2001</t>
  </si>
  <si>
    <t>5203104202010003</t>
  </si>
  <si>
    <t>A1A019059</t>
  </si>
  <si>
    <t>Dini Salvia</t>
  </si>
  <si>
    <t>Dasan Tinggang, 31 Desember 2001</t>
  </si>
  <si>
    <t>5203077112010028</t>
  </si>
  <si>
    <t>A1A020003</t>
  </si>
  <si>
    <t>Agus Anwar</t>
  </si>
  <si>
    <t>Ld. Tampel,  17  Agustus  2001</t>
  </si>
  <si>
    <t>5202031705010001</t>
  </si>
  <si>
    <t>A1A021102</t>
  </si>
  <si>
    <t>Intan Nurlaela Susanti</t>
  </si>
  <si>
    <t>Bagek Papan,  28  Oktober  2002</t>
  </si>
  <si>
    <t>5203086810020001</t>
  </si>
  <si>
    <t>A1A018065</t>
  </si>
  <si>
    <t>Laelatin Nitami</t>
  </si>
  <si>
    <t>Koloh Sepang,  22  Mei   2000</t>
  </si>
  <si>
    <t>5203106205000006</t>
  </si>
  <si>
    <t>A1A020141</t>
  </si>
  <si>
    <t xml:space="preserve">M. Ardinata </t>
  </si>
  <si>
    <t>Tanak Awu, 29  Juli   2004</t>
  </si>
  <si>
    <t>5202062907040001</t>
  </si>
  <si>
    <t>A1A019115</t>
  </si>
  <si>
    <t>Jonni Eko Saputra</t>
  </si>
  <si>
    <t>Tamiang,  11  Februari  1998</t>
  </si>
  <si>
    <t>6209031102980003</t>
  </si>
  <si>
    <t>A1B021337</t>
  </si>
  <si>
    <t>Miftahul Jannah</t>
  </si>
  <si>
    <t>Naru, 31 Maret 2003</t>
  </si>
  <si>
    <t>5206037103031005</t>
  </si>
  <si>
    <t>MJ</t>
  </si>
  <si>
    <t>CUMLAUDE</t>
  </si>
  <si>
    <t>A1B021099</t>
  </si>
  <si>
    <t>Devina Permata Hidayanti</t>
  </si>
  <si>
    <t>Sidoarjo, 25 Agustus 2001</t>
  </si>
  <si>
    <t>3515086508010001</t>
  </si>
  <si>
    <t>A1B021220</t>
  </si>
  <si>
    <t>Tasya Annisa Rahman</t>
  </si>
  <si>
    <t>Gerung, 28 Desember 2002</t>
  </si>
  <si>
    <t>5201016812020002</t>
  </si>
  <si>
    <t>A1B021164</t>
  </si>
  <si>
    <t>Nelly Sugianti</t>
  </si>
  <si>
    <t>Mataram, 6 Juli 2003</t>
  </si>
  <si>
    <t>5271044607030003</t>
  </si>
  <si>
    <t>A1B021087</t>
  </si>
  <si>
    <t>Baiq Anita Sapitri</t>
  </si>
  <si>
    <t>Batuyang, 6 Desember 2002</t>
  </si>
  <si>
    <t>5203084612020009</t>
  </si>
  <si>
    <t>A1B021119</t>
  </si>
  <si>
    <t>Heru Mahendra</t>
  </si>
  <si>
    <t>Jerneng, 11 November 2003</t>
  </si>
  <si>
    <t>5201081111030001</t>
  </si>
  <si>
    <t>A1B021167</t>
  </si>
  <si>
    <t>Ni Made Juni Astuti</t>
  </si>
  <si>
    <t>Temuan Sari,7 Juni 2003</t>
  </si>
  <si>
    <t>5208044706030004</t>
  </si>
  <si>
    <t>A1B021075</t>
  </si>
  <si>
    <t>Annisya Syilviyani</t>
  </si>
  <si>
    <t>Pringga Jurang, 12 Juni 2002</t>
  </si>
  <si>
    <t>5203115206020003</t>
  </si>
  <si>
    <t>A1B021371</t>
  </si>
  <si>
    <t>Ratih Nur Astri</t>
  </si>
  <si>
    <t>Gelogor, 11 Juni 2003</t>
  </si>
  <si>
    <t>5201025106030003</t>
  </si>
  <si>
    <t>A1B021298</t>
  </si>
  <si>
    <t>Hanita Sofyati Hidayah</t>
  </si>
  <si>
    <t>Mataram, 5 November 2002</t>
  </si>
  <si>
    <t>5271024511020001</t>
  </si>
  <si>
    <t>A1B021251</t>
  </si>
  <si>
    <t>Alfia Shabira</t>
  </si>
  <si>
    <t>Batuyang, 27 Agustus 2002</t>
  </si>
  <si>
    <t>5203086708020005</t>
  </si>
  <si>
    <t>A1B021112</t>
  </si>
  <si>
    <t>Febriana Irfani</t>
  </si>
  <si>
    <t>Selong 17 Pebruari 2003</t>
  </si>
  <si>
    <t>5203025702030001</t>
  </si>
  <si>
    <t>A1B021125</t>
  </si>
  <si>
    <t>Juliana Priska Natasia</t>
  </si>
  <si>
    <t>Sumbawa Besar, 12 Juli 2003</t>
  </si>
  <si>
    <t>5204085207030002</t>
  </si>
  <si>
    <t>A1B021314</t>
  </si>
  <si>
    <t>Kevin Ari Wijaya</t>
  </si>
  <si>
    <t>Mataram, 28 Agustus 2001</t>
  </si>
  <si>
    <t>5201030107010036</t>
  </si>
  <si>
    <t>A1B021166</t>
  </si>
  <si>
    <t>Ni Luh Riska Febrianti</t>
  </si>
  <si>
    <t>Pelangan, 19 Februari 2003</t>
  </si>
  <si>
    <t>5201075902030002</t>
  </si>
  <si>
    <t>A1B021211</t>
  </si>
  <si>
    <t>Shafira Alivia</t>
  </si>
  <si>
    <t>Gerung, 16 April 2002</t>
  </si>
  <si>
    <t>5201015604020001</t>
  </si>
  <si>
    <t>A1B021344</t>
  </si>
  <si>
    <t>Muhamad Reinaldi Satria Wahyudi</t>
  </si>
  <si>
    <t>Selong, 6 Mei 2002</t>
  </si>
  <si>
    <t>5203070605020005</t>
  </si>
  <si>
    <t>A1B021023</t>
  </si>
  <si>
    <t>Khairunnisa Ananta</t>
  </si>
  <si>
    <t>Kabar,30 Juni 2003</t>
  </si>
  <si>
    <t>5203027006030005</t>
  </si>
  <si>
    <t>A1B021311</t>
  </si>
  <si>
    <t>Intan Wardatul Izzah</t>
  </si>
  <si>
    <t>Mataram, 12 September 2002</t>
  </si>
  <si>
    <t>5271055209020001</t>
  </si>
  <si>
    <t>A1B021282</t>
  </si>
  <si>
    <t>Eby Selsilia Apriliyanti</t>
  </si>
  <si>
    <t>Bungtiang, 12 April 2003</t>
  </si>
  <si>
    <t>5203195204030004</t>
  </si>
  <si>
    <t>A1B021169</t>
  </si>
  <si>
    <t>NI Putu Ayu Chandra Utari</t>
  </si>
  <si>
    <t>Mataram, 24 Desember 2002</t>
  </si>
  <si>
    <t>5271056412020003</t>
  </si>
  <si>
    <t>A1B021315</t>
  </si>
  <si>
    <t>Kurnia Milawati Ilahi</t>
  </si>
  <si>
    <t>Kesik, 10 Mei 2003</t>
  </si>
  <si>
    <t>5203055005030001</t>
  </si>
  <si>
    <t>A1B021185</t>
  </si>
  <si>
    <t>Putu Ryan Pratama Dharma Putra</t>
  </si>
  <si>
    <t>Mataram, 14 Januari 2003</t>
  </si>
  <si>
    <t>5271031401030002</t>
  </si>
  <si>
    <t>A1B021128</t>
  </si>
  <si>
    <t>Khalilah Dwi Aliyasari Mas'ud</t>
  </si>
  <si>
    <t>Mataram, 29 januari 2003</t>
  </si>
  <si>
    <t>5271046901030001</t>
  </si>
  <si>
    <t>A1B021170</t>
  </si>
  <si>
    <t>Ni Putu Sinta Dewi</t>
  </si>
  <si>
    <t>Denpasar, 9 Mei 2003</t>
  </si>
  <si>
    <t>5271034403030001</t>
  </si>
  <si>
    <t>A1B021009</t>
  </si>
  <si>
    <t>Dwi Putri Lestari</t>
  </si>
  <si>
    <t>Selong, 6 Juli 2002</t>
  </si>
  <si>
    <t>5203174607010004</t>
  </si>
  <si>
    <t>A1B021081</t>
  </si>
  <si>
    <t>Ayu Devi Trisna Yanti</t>
  </si>
  <si>
    <t>Mataram, 24 Agustus 2002</t>
  </si>
  <si>
    <t>5271066408020001</t>
  </si>
  <si>
    <t>A1B021183</t>
  </si>
  <si>
    <t>Oktaviani Hun</t>
  </si>
  <si>
    <t>Sumbawa Besar, 17 Oktober 2002</t>
  </si>
  <si>
    <t>5204185710020001</t>
  </si>
  <si>
    <t>A1B021201</t>
  </si>
  <si>
    <t>RR. Rofita Puspita</t>
  </si>
  <si>
    <t>Selong, 20 Januari 2003</t>
  </si>
  <si>
    <t>5203076001030006</t>
  </si>
  <si>
    <t>A1B019028</t>
  </si>
  <si>
    <t>Anis Syakiran</t>
  </si>
  <si>
    <t>Pondok Buak,8 Januari 2001</t>
  </si>
  <si>
    <t>5201124107010055</t>
  </si>
  <si>
    <t>A1B021175</t>
  </si>
  <si>
    <t>Nur Annisa Azzahra</t>
  </si>
  <si>
    <t>Kelayu, 18 Januari 2003</t>
  </si>
  <si>
    <t>5203075801030004</t>
  </si>
  <si>
    <t>A1B021364</t>
  </si>
  <si>
    <t>Nurul Kasytiana Irfani</t>
  </si>
  <si>
    <t>Mataram, 21 Desember 2001</t>
  </si>
  <si>
    <t>5271066112010001</t>
  </si>
  <si>
    <t>A1B021372</t>
  </si>
  <si>
    <t>Rema Fadilla</t>
  </si>
  <si>
    <t>Masbagik, 12 Juni 2003</t>
  </si>
  <si>
    <t>5203055206030005</t>
  </si>
  <si>
    <t>A1B021206</t>
  </si>
  <si>
    <t>Salsabila Adnan</t>
  </si>
  <si>
    <t>Mataram, 9 Januari 2003</t>
  </si>
  <si>
    <t>5271054901030002</t>
  </si>
  <si>
    <t>A1B021002</t>
  </si>
  <si>
    <t>Agidhiya Lintang Finasti</t>
  </si>
  <si>
    <t>Mataram, 27 September 2003</t>
  </si>
  <si>
    <t>5271046709030001</t>
  </si>
  <si>
    <t>A1B021219</t>
  </si>
  <si>
    <t>Tansya Raniaziza</t>
  </si>
  <si>
    <t>Tente, 02 Maret 2003</t>
  </si>
  <si>
    <t>5201084203030002</t>
  </si>
  <si>
    <t>A1B021189</t>
  </si>
  <si>
    <t>Rieski Alief Desthan</t>
  </si>
  <si>
    <t>Mataram, 15 Juni 2002</t>
  </si>
  <si>
    <t>5271031506020001</t>
  </si>
  <si>
    <t>A1B021228</t>
  </si>
  <si>
    <t>Yuwida Putri</t>
  </si>
  <si>
    <t>Paokmotong, 24 Maret 2003</t>
  </si>
  <si>
    <t>5203056403030002</t>
  </si>
  <si>
    <t>A1B019187</t>
  </si>
  <si>
    <t>Maya Fadilah</t>
  </si>
  <si>
    <t>Sumbawa, 6 November 2000</t>
  </si>
  <si>
    <t>5204244511000001</t>
  </si>
  <si>
    <t>A1B021056</t>
  </si>
  <si>
    <t>Surya Ningsih</t>
  </si>
  <si>
    <t>Selong, 26 Maret 2002</t>
  </si>
  <si>
    <t>5203176603020005</t>
  </si>
  <si>
    <t>A1B021296</t>
  </si>
  <si>
    <t>Gofar Gustawa</t>
  </si>
  <si>
    <t>Masbagik, 7 Agustus 2001</t>
  </si>
  <si>
    <t>5203050708010001</t>
  </si>
  <si>
    <t>A1B118218</t>
  </si>
  <si>
    <t>Supardi</t>
  </si>
  <si>
    <t>Begung, 11 Juli 1999</t>
  </si>
  <si>
    <t>5202040107990125</t>
  </si>
  <si>
    <t>A1B020398</t>
  </si>
  <si>
    <t>Hadijah</t>
  </si>
  <si>
    <t>Plampang, 25 Juli 2002</t>
  </si>
  <si>
    <t>5204136507020004</t>
  </si>
  <si>
    <t>A1B021188</t>
  </si>
  <si>
    <t>Restu Ramadhan</t>
  </si>
  <si>
    <t>Mataram, 12 November 2002</t>
  </si>
  <si>
    <t>5271061211020002</t>
  </si>
  <si>
    <t>A1B021124</t>
  </si>
  <si>
    <t>Intan Jannatul Firdaus</t>
  </si>
  <si>
    <t>Cakranegara, 22 Mei 2002</t>
  </si>
  <si>
    <t>5271066205020001</t>
  </si>
  <si>
    <t>A1B020114</t>
  </si>
  <si>
    <t>Fatia Soraya</t>
  </si>
  <si>
    <t>Gelogor, 23 Desember 2002</t>
  </si>
  <si>
    <t>5201026312010001</t>
  </si>
  <si>
    <t>A1B021061</t>
  </si>
  <si>
    <t>Adam Ismunandar</t>
  </si>
  <si>
    <t>Rembiga Timur, 25 Mei 2003</t>
  </si>
  <si>
    <t>5271052505030005</t>
  </si>
  <si>
    <t>A1B020220</t>
  </si>
  <si>
    <t>Mifa Sulistiani</t>
  </si>
  <si>
    <t>Tangar, 5 Juli 2002</t>
  </si>
  <si>
    <t>5203204507020002</t>
  </si>
  <si>
    <t>A1B018034</t>
  </si>
  <si>
    <t>Dewi Apriliani</t>
  </si>
  <si>
    <t>Sumbawa Besar, 10 April 2000</t>
  </si>
  <si>
    <t>5204085004000001</t>
  </si>
  <si>
    <t>A1B020082</t>
  </si>
  <si>
    <t>Deisya Alfina</t>
  </si>
  <si>
    <t>Paok Motong, 16 Agustus 2002</t>
  </si>
  <si>
    <t>5203075608020002</t>
  </si>
  <si>
    <t>A1B021063</t>
  </si>
  <si>
    <t>Adra Mihra Irfani</t>
  </si>
  <si>
    <t>Sumbawa, 8 Februari 2003</t>
  </si>
  <si>
    <t>5204080802030002</t>
  </si>
  <si>
    <t>A1B021070</t>
  </si>
  <si>
    <t>Andi Nirmala Putri</t>
  </si>
  <si>
    <t>Labuhan Burung, 12 Februari 2003</t>
  </si>
  <si>
    <t>5204205202030003</t>
  </si>
  <si>
    <t>A1B020284</t>
  </si>
  <si>
    <t>Nurani Shilvya Akbar</t>
  </si>
  <si>
    <t>Sape, 31 Januari 2003</t>
  </si>
  <si>
    <t>5206067101030001</t>
  </si>
  <si>
    <t>A1B018059</t>
  </si>
  <si>
    <t>Hindika Adhatama Putra</t>
  </si>
  <si>
    <t>Praya, 14 Maret 2000</t>
  </si>
  <si>
    <t>5202071403000001</t>
  </si>
  <si>
    <t>A1B021343</t>
  </si>
  <si>
    <t>Muhaimin Aziz</t>
  </si>
  <si>
    <t>Perampuan Barat, 8 Juni 2003</t>
  </si>
  <si>
    <t>5201080806030002</t>
  </si>
  <si>
    <t>A1B021150</t>
  </si>
  <si>
    <t xml:space="preserve">Muhamad Hafid Efendi </t>
  </si>
  <si>
    <t>Jawa Barat, 4 Februari 2002</t>
  </si>
  <si>
    <t>5201140402020003</t>
  </si>
  <si>
    <t>A1B018009</t>
  </si>
  <si>
    <t>Allysa Qotrunnada</t>
  </si>
  <si>
    <t>Batuyang, 24 Maret 2000</t>
  </si>
  <si>
    <t>5203086403000003</t>
  </si>
  <si>
    <t>A1B019089</t>
  </si>
  <si>
    <t>Eka Fitri Januar</t>
  </si>
  <si>
    <t>Lembuak, 13 Januari 2001</t>
  </si>
  <si>
    <t>5201035301010001</t>
  </si>
  <si>
    <t>A1B019149</t>
  </si>
  <si>
    <t>Jannaturroyyani</t>
  </si>
  <si>
    <t>Praya, 22 November 2000</t>
  </si>
  <si>
    <t>5202036211000002</t>
  </si>
  <si>
    <t>A1B020132</t>
  </si>
  <si>
    <t>Haikal Fansuri</t>
  </si>
  <si>
    <t>5271041303010003</t>
  </si>
  <si>
    <t>A1B118042</t>
  </si>
  <si>
    <t>Bayu Herlambang</t>
  </si>
  <si>
    <t>Sigerongan, 7 Maret 2000</t>
  </si>
  <si>
    <t>5201120107990164</t>
  </si>
  <si>
    <t>A1B020122</t>
  </si>
  <si>
    <t>Gian Agisna Bahtiar</t>
  </si>
  <si>
    <t>Sembalun Bumbung, 8 Mei 2003</t>
  </si>
  <si>
    <t>5203150907030002</t>
  </si>
  <si>
    <t>A1B020021</t>
  </si>
  <si>
    <t>Alan Ardi Kusuma</t>
  </si>
  <si>
    <t>Kembang Kuning, 30 Juni 2001</t>
  </si>
  <si>
    <t>5203173006010003</t>
  </si>
  <si>
    <t>A1B019048</t>
  </si>
  <si>
    <t>Baiq Anisha Nabila</t>
  </si>
  <si>
    <t>Mataram, 5 September 2000</t>
  </si>
  <si>
    <t>5271024509000005</t>
  </si>
  <si>
    <t>A1B118118</t>
  </si>
  <si>
    <t>M. Doni Islahul Hayyi</t>
  </si>
  <si>
    <t>Bagek Krotok, 19 September 2000</t>
  </si>
  <si>
    <t>5203201909000002</t>
  </si>
  <si>
    <t>A1B118107</t>
  </si>
  <si>
    <t>L. Sulhan Jayadi</t>
  </si>
  <si>
    <t>Padamara, 22 Oktober 1998</t>
  </si>
  <si>
    <t>5203062210980001</t>
  </si>
  <si>
    <t>A1C021113</t>
  </si>
  <si>
    <t>Muhammad Andreza Mahdintara</t>
  </si>
  <si>
    <t>Mataram, 12 Mei 2003</t>
  </si>
  <si>
    <t>5271051205030001</t>
  </si>
  <si>
    <t>A1C021240</t>
  </si>
  <si>
    <t>Nanang Kosim</t>
  </si>
  <si>
    <t>Sambik Jengkel Timur, 16 Februari 2001</t>
  </si>
  <si>
    <t>5208031602010003</t>
  </si>
  <si>
    <t>A1C021042</t>
  </si>
  <si>
    <t>Adinda Melati</t>
  </si>
  <si>
    <t>Mataram, 13 Desember 2001</t>
  </si>
  <si>
    <t>5271035312010001</t>
  </si>
  <si>
    <t>A1C021067</t>
  </si>
  <si>
    <t>Endah Septina Berlian</t>
  </si>
  <si>
    <t>Empang, 17 September 2002</t>
  </si>
  <si>
    <t>5204145709020001</t>
  </si>
  <si>
    <t>A1C021021</t>
  </si>
  <si>
    <t>Ni Wayan Sri Lisnayati</t>
  </si>
  <si>
    <t>Mataram, 08 Oktober 2002</t>
  </si>
  <si>
    <t>5271034810020002</t>
  </si>
  <si>
    <t>A1C021011</t>
  </si>
  <si>
    <t>I Gusti Ayu Kamalapatrisa</t>
  </si>
  <si>
    <t>Kekait, 03 Oktober 2002</t>
  </si>
  <si>
    <t>5201094702030002</t>
  </si>
  <si>
    <t>A1C021123</t>
  </si>
  <si>
    <t>Ni Made Yuli Andriningsih</t>
  </si>
  <si>
    <t>Mataram, 07 Juli 2002</t>
  </si>
  <si>
    <t>5271034707020002</t>
  </si>
  <si>
    <t>A1C021002</t>
  </si>
  <si>
    <t>Alia</t>
  </si>
  <si>
    <t>Sikur, 29 Oktober 2003</t>
  </si>
  <si>
    <t>5203046910030001</t>
  </si>
  <si>
    <t>A1C021276</t>
  </si>
  <si>
    <t>Yuanika Febrianti</t>
  </si>
  <si>
    <t>Sumbawa Besar, 28 Februari 2003</t>
  </si>
  <si>
    <t>5204086802030002</t>
  </si>
  <si>
    <t>A1C021150</t>
  </si>
  <si>
    <t>Syofiatul Aziza Arofani</t>
  </si>
  <si>
    <t>Selong, 30 Januari 2004</t>
  </si>
  <si>
    <t>5203077001040004</t>
  </si>
  <si>
    <t>A1C021205</t>
  </si>
  <si>
    <t>Hendi Ramdani</t>
  </si>
  <si>
    <t>Kebon Lelede, 07 Desember 2001</t>
  </si>
  <si>
    <t>5201023112010005</t>
  </si>
  <si>
    <t>A1C021272</t>
  </si>
  <si>
    <t>Wahidatul Mumtazah</t>
  </si>
  <si>
    <t>Bima, 01 Januari 2004</t>
  </si>
  <si>
    <t>5271014101040002</t>
  </si>
  <si>
    <t>A1C020178</t>
  </si>
  <si>
    <t>Ni Nyoman Nita Ristiani</t>
  </si>
  <si>
    <t>Mataram, 02 Nopember 2001</t>
  </si>
  <si>
    <t>5271024211010002</t>
  </si>
  <si>
    <t>A1C021269</t>
  </si>
  <si>
    <t>Tiara Riskika</t>
  </si>
  <si>
    <t>Batuyang, 01 Juni 2002</t>
  </si>
  <si>
    <t>5203084106020010</t>
  </si>
  <si>
    <t>A1C021238</t>
  </si>
  <si>
    <t>Nadya Nurfhadila</t>
  </si>
  <si>
    <t>Sape, 17 Desember 2003</t>
  </si>
  <si>
    <t>5205075712030002</t>
  </si>
  <si>
    <t>A1C021244</t>
  </si>
  <si>
    <t>Ni Wayan Desi Lestari</t>
  </si>
  <si>
    <t>Pagutan, 03 Desember 2002</t>
  </si>
  <si>
    <t>5271024312020003</t>
  </si>
  <si>
    <t>A1C021201</t>
  </si>
  <si>
    <t>Fanisa Nahla</t>
  </si>
  <si>
    <t>Mataram, 07 September 2002</t>
  </si>
  <si>
    <t>5271054709020003</t>
  </si>
  <si>
    <t>A1C021053</t>
  </si>
  <si>
    <t>Aulia Ramdanis</t>
  </si>
  <si>
    <t>Kekalik Timur, 26 Oktober 2003</t>
  </si>
  <si>
    <t>5271046610030001</t>
  </si>
  <si>
    <t>A1C021108</t>
  </si>
  <si>
    <t>Mia Fidela</t>
  </si>
  <si>
    <t>Mataram, 16 Oktober 2003</t>
  </si>
  <si>
    <t>5203075610030002</t>
  </si>
  <si>
    <t>A1C021262</t>
  </si>
  <si>
    <t>Shilva Kusuma Ariyanty</t>
  </si>
  <si>
    <t>Mataram, 10 Maret 2003</t>
  </si>
  <si>
    <t>5271035003030001</t>
  </si>
  <si>
    <t>A1C021198</t>
  </si>
  <si>
    <t>Dila Bianca</t>
  </si>
  <si>
    <t>Sumbawa, 26 Oktober 2002</t>
  </si>
  <si>
    <t>5204186610020003</t>
  </si>
  <si>
    <t>A1C021204</t>
  </si>
  <si>
    <t>Fitriani Putri Islami</t>
  </si>
  <si>
    <t>Penimbung, 29 September 2003</t>
  </si>
  <si>
    <t>5201096909030003</t>
  </si>
  <si>
    <t>A1C021250</t>
  </si>
  <si>
    <t>Nur'ain Syakila</t>
  </si>
  <si>
    <t>Selong, 27 September 2002</t>
  </si>
  <si>
    <t>5203056709020003</t>
  </si>
  <si>
    <t>A1C021130</t>
  </si>
  <si>
    <t>Pebriani Hasnawati</t>
  </si>
  <si>
    <t>Mataram, 28 Februari 2003</t>
  </si>
  <si>
    <t>5201126802030002</t>
  </si>
  <si>
    <t>A1C020201</t>
  </si>
  <si>
    <t>Patlial Hunaida</t>
  </si>
  <si>
    <t>Kesik, 04 Agustus 2002</t>
  </si>
  <si>
    <t>5203054408020002</t>
  </si>
  <si>
    <t>A1C021241</t>
  </si>
  <si>
    <t>Nauva Safitri</t>
  </si>
  <si>
    <t>Seganteng, 07 November 2002</t>
  </si>
  <si>
    <t>5271034711020002</t>
  </si>
  <si>
    <t>A1C021066</t>
  </si>
  <si>
    <t>Elawati</t>
  </si>
  <si>
    <t>Aik Anyar, 25 Maret 2003</t>
  </si>
  <si>
    <t>5203066503030002</t>
  </si>
  <si>
    <t>A1C021125</t>
  </si>
  <si>
    <t>Niril Hemayanti</t>
  </si>
  <si>
    <t>Soweng, 27 Mei 2003</t>
  </si>
  <si>
    <t>5202046705030003</t>
  </si>
  <si>
    <t>A1C021086</t>
  </si>
  <si>
    <t>Irma Aulia</t>
  </si>
  <si>
    <t>Lekong Pituk, 28 Mei 2002</t>
  </si>
  <si>
    <t>5203046805020003</t>
  </si>
  <si>
    <t>A1C118105</t>
  </si>
  <si>
    <t>Ni Putu Dera Riani</t>
  </si>
  <si>
    <t>Mataram, 18 Agustus 1999</t>
  </si>
  <si>
    <t>5271025109990002</t>
  </si>
  <si>
    <t>A1C021214</t>
  </si>
  <si>
    <t>Khusnul Melianta</t>
  </si>
  <si>
    <t>Sumbawa Besar, 16 September 2003</t>
  </si>
  <si>
    <t>5204085609030003</t>
  </si>
  <si>
    <t>A1C021137</t>
  </si>
  <si>
    <t>Reza Amelia Hidayati</t>
  </si>
  <si>
    <t>Mataram, 28 Januari 2003</t>
  </si>
  <si>
    <t>5271056801030001</t>
  </si>
  <si>
    <t>A1C019041</t>
  </si>
  <si>
    <t>Baiq Melati Sepsa Windi Ar</t>
  </si>
  <si>
    <t>Montong Baan, 16 September 2000</t>
  </si>
  <si>
    <t>5203045609000003</t>
  </si>
  <si>
    <t>A1C021085</t>
  </si>
  <si>
    <t>Indah Amelia Putri</t>
  </si>
  <si>
    <t>Dompu, 14 Mei 2003</t>
  </si>
  <si>
    <t>5205015405030004</t>
  </si>
  <si>
    <t>A1C021278</t>
  </si>
  <si>
    <t>Zhuroyya Nabila</t>
  </si>
  <si>
    <t>Batuyang, 26 Desember 2002</t>
  </si>
  <si>
    <t>5203086612020004</t>
  </si>
  <si>
    <t>A1C021223</t>
  </si>
  <si>
    <t>Gegurun, 12 Februari 2002</t>
  </si>
  <si>
    <t>5203087112920335</t>
  </si>
  <si>
    <t>A1C019224</t>
  </si>
  <si>
    <t>Santya Dara Dinanti</t>
  </si>
  <si>
    <t>Mataram, 13 Oktober 2000</t>
  </si>
  <si>
    <t>3571035310000005</t>
  </si>
  <si>
    <t>A1C020081</t>
  </si>
  <si>
    <t>Gilang Ramandani</t>
  </si>
  <si>
    <t>Kakiang, 02 September 2001</t>
  </si>
  <si>
    <t>5204090209010004</t>
  </si>
  <si>
    <t>A1C019235</t>
  </si>
  <si>
    <t>Sunny Aulia Aisa Putri</t>
  </si>
  <si>
    <t>Bima, 14 April 2000</t>
  </si>
  <si>
    <t>5272045404000003</t>
  </si>
  <si>
    <t>A1C020065</t>
  </si>
  <si>
    <t>Elsa Aprilianty</t>
  </si>
  <si>
    <t>Tangerang, 01 April 2002</t>
  </si>
  <si>
    <t>5272024104020005</t>
  </si>
  <si>
    <t>A1C118005</t>
  </si>
  <si>
    <t>Ahmad Qais</t>
  </si>
  <si>
    <t>Simpasai, 05 Agustus 2000</t>
  </si>
  <si>
    <t>5206010508000003</t>
  </si>
  <si>
    <t>A. PROGRAM STUDI MAGISTER</t>
  </si>
  <si>
    <t>A0C022117</t>
  </si>
  <si>
    <t>Legina Pradinda Malik</t>
  </si>
  <si>
    <t>Selong, 25 Desember 2003</t>
  </si>
  <si>
    <t>5203186512030004</t>
  </si>
  <si>
    <t>3.47</t>
  </si>
  <si>
    <t>A0C022111</t>
  </si>
  <si>
    <t>Lalu Dhiyaul Haqi</t>
  </si>
  <si>
    <t>Rembitan, 5 April 2004</t>
  </si>
  <si>
    <t>5202040504040001</t>
  </si>
  <si>
    <t>A0C022091</t>
  </si>
  <si>
    <t>Elsanira Sivana Levi</t>
  </si>
  <si>
    <t>Balikpapan, 19 April 2004</t>
  </si>
  <si>
    <t>5271025904040005</t>
  </si>
  <si>
    <t>A0C022108</t>
  </si>
  <si>
    <t>Laili Rizki Amalia</t>
  </si>
  <si>
    <t>Mantang, 11 Juni 2004</t>
  </si>
  <si>
    <t>5202035106040007</t>
  </si>
  <si>
    <t>A0C022094</t>
  </si>
  <si>
    <t>Farah Azarine</t>
  </si>
  <si>
    <t>Mataram, 3 Juli 2003</t>
  </si>
  <si>
    <t>5271054307030001</t>
  </si>
  <si>
    <t>A0C022090</t>
  </si>
  <si>
    <t>Elita Nuraini</t>
  </si>
  <si>
    <t>Aikmel, 21 Januari 2004</t>
  </si>
  <si>
    <t>5203096101040001</t>
  </si>
  <si>
    <t>3.37</t>
  </si>
  <si>
    <t>A0C022107</t>
  </si>
  <si>
    <t>L. Mizan Anshori</t>
  </si>
  <si>
    <t>Penujak, 22 Maret 2004</t>
  </si>
  <si>
    <t>5202050806020001</t>
  </si>
  <si>
    <t>A0C022121</t>
  </si>
  <si>
    <t>Muhamad Rizki Ramdhan</t>
  </si>
  <si>
    <t>Bima, 21 November 2003</t>
  </si>
  <si>
    <t>5272052111030001</t>
  </si>
  <si>
    <t>A0C020067</t>
  </si>
  <si>
    <t>Cantika Pramadhani</t>
  </si>
  <si>
    <t>Dompu, 10 Nopember 2001</t>
  </si>
  <si>
    <t>5205015011010005</t>
  </si>
  <si>
    <t>3.08</t>
  </si>
  <si>
    <t>A0C022102</t>
  </si>
  <si>
    <t>Jihan Dwi Maryani</t>
  </si>
  <si>
    <t>Rato, 26 Maret 2004</t>
  </si>
  <si>
    <t>5206026603041003</t>
  </si>
  <si>
    <t>3.07</t>
  </si>
  <si>
    <t>A0E022098</t>
  </si>
  <si>
    <t>Cindy Aulia Putri</t>
  </si>
  <si>
    <t>Embung Duduk, 16 Maret 2004</t>
  </si>
  <si>
    <t>5202025603040004</t>
  </si>
  <si>
    <t>A0E022100</t>
  </si>
  <si>
    <t>Jingga Suryani</t>
  </si>
  <si>
    <t>Tangga, 8 Januari 2004</t>
  </si>
  <si>
    <t>5206014801040002</t>
  </si>
  <si>
    <t>A0E022037</t>
  </si>
  <si>
    <t>I Gusti Ayu Putu Santi</t>
  </si>
  <si>
    <t>Mataram, 04 Maret 2004</t>
  </si>
  <si>
    <t>5271034403040002</t>
  </si>
  <si>
    <t>A0E022082</t>
  </si>
  <si>
    <t>Sahya Jumiarti</t>
  </si>
  <si>
    <t>Kota Bima, 26 Juli 2004</t>
  </si>
  <si>
    <t>5272015607040001</t>
  </si>
  <si>
    <t>A0E022108</t>
  </si>
  <si>
    <t>M. Zikri Tantowi</t>
  </si>
  <si>
    <t>Rumbuk, 27 Mei 2005</t>
  </si>
  <si>
    <t>5203022705050001</t>
  </si>
  <si>
    <t>A0E022099</t>
  </si>
  <si>
    <t>Farah Salsabilla</t>
  </si>
  <si>
    <t>Banyuwangi, 17 November 2003</t>
  </si>
  <si>
    <t>3510095711030006</t>
  </si>
  <si>
    <t>A0E022003</t>
  </si>
  <si>
    <t>Aditia Firmansyah</t>
  </si>
  <si>
    <t>Kuripan, 17 Juli 2003</t>
  </si>
  <si>
    <t>5201151707030001</t>
  </si>
  <si>
    <t>A0E022064</t>
  </si>
  <si>
    <t>Mustiadi Anggara</t>
  </si>
  <si>
    <t>Sintung Barat, 19 Pebruari 2003</t>
  </si>
  <si>
    <t>5202081902030004</t>
  </si>
  <si>
    <t>A0E022096</t>
  </si>
  <si>
    <t>Arya Anggara</t>
  </si>
  <si>
    <t>Mataram, 20 Desember 2003</t>
  </si>
  <si>
    <t>5271012012030003</t>
  </si>
  <si>
    <t>A0E022095</t>
  </si>
  <si>
    <t>Ari Susanto</t>
  </si>
  <si>
    <t>Nae, 19 Mei 2003</t>
  </si>
  <si>
    <t>5206061905030001</t>
  </si>
  <si>
    <t>A0E022117</t>
  </si>
  <si>
    <t>Yona Indrana</t>
  </si>
  <si>
    <t>Mataram, 27 Januari 2004</t>
  </si>
  <si>
    <t>5271066701040001</t>
  </si>
  <si>
    <t>A0E022105</t>
  </si>
  <si>
    <t>M. Aripin Sirajuddin</t>
  </si>
  <si>
    <t>Dompu, 2 Februari 2004</t>
  </si>
  <si>
    <t>5205010202040001</t>
  </si>
  <si>
    <t>A0E021027</t>
  </si>
  <si>
    <t>Evan Hadi Rinjani Anugrah</t>
  </si>
  <si>
    <t>Selong, 7 Februari 2003</t>
  </si>
  <si>
    <t>5203070702030002</t>
  </si>
  <si>
    <t>A0E022073</t>
  </si>
  <si>
    <t>Restu Maulana Putra</t>
  </si>
  <si>
    <t>Rebile, 23 Juli 2004</t>
  </si>
  <si>
    <t>5202042307040003</t>
  </si>
  <si>
    <t>A0E022052</t>
  </si>
  <si>
    <t>Lalu Hapiz Yudistira</t>
  </si>
  <si>
    <t>Batu Samban, 27 Oktober 2002</t>
  </si>
  <si>
    <t>5202052710020002</t>
  </si>
  <si>
    <t>A0E022021</t>
  </si>
  <si>
    <t>Dian Hafsari</t>
  </si>
  <si>
    <t>Selong, 8 Mei 2004</t>
  </si>
  <si>
    <t>5203124805040006</t>
  </si>
  <si>
    <t>A0E022009</t>
  </si>
  <si>
    <t>Alvina Febrianti</t>
  </si>
  <si>
    <t>Apitaik, 12 Februari 2003</t>
  </si>
  <si>
    <t>5203085202030007</t>
  </si>
  <si>
    <t>A0E022125</t>
  </si>
  <si>
    <t>Imam Hanapi</t>
  </si>
  <si>
    <t>Aik Kerit, 07 Januari 2005</t>
  </si>
  <si>
    <t>5202110107040031</t>
  </si>
  <si>
    <t>A0E022060</t>
  </si>
  <si>
    <t>Muhamad Ilham</t>
  </si>
  <si>
    <t>Naru, 7 Januari 2004</t>
  </si>
  <si>
    <t>5206060701050004</t>
  </si>
  <si>
    <t>A0E020043</t>
  </si>
  <si>
    <t>Irawan Winarta</t>
  </si>
  <si>
    <t>Darek, 27 September 2002</t>
  </si>
  <si>
    <t>5202112711020001</t>
  </si>
  <si>
    <t>A0E022058</t>
  </si>
  <si>
    <t>Mira Ulni</t>
  </si>
  <si>
    <t>Bunkawang, 25 Desember 2003</t>
  </si>
  <si>
    <t>5202026512030004</t>
  </si>
  <si>
    <t>: 1418  /UN18.F1/DT/2025</t>
  </si>
  <si>
    <t>: 20 Maret 2025</t>
  </si>
  <si>
    <t>: YUDISIUM  IV PROGRAM PASCA SARJANA (S2), SARJANA (S1) DAN DIPLOMA III (D3)</t>
  </si>
  <si>
    <t>YUDISIUM PERIODE MARET TAHUN 2025</t>
  </si>
  <si>
    <t>PD4_200325</t>
  </si>
  <si>
    <t>A. PROGRAM DIPLOMA-III AKUNTANSI</t>
  </si>
  <si>
    <t>B. PROGRAM DIPLOMA-III PARIWISATA</t>
  </si>
  <si>
    <t>Yudisium Tanggal 20 Maret 2025</t>
  </si>
  <si>
    <t>3,64</t>
  </si>
  <si>
    <t>3,48</t>
  </si>
  <si>
    <t>3,52</t>
  </si>
  <si>
    <t>3,32</t>
  </si>
  <si>
    <t>Mataram, 21 Maret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</si>
</sst>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/mm/yyyy;@"/>
    <numFmt numFmtId="166" formatCode="[$-421]dd\ mmmm\ yyyy;@"/>
    <numFmt numFmtId="167" formatCode="0.0;[Red]0.0"/>
    <numFmt numFmtId="168" formatCode="0;[Red]0"/>
    <numFmt numFmtId="169" formatCode="0.00;[Red]0.00"/>
    <numFmt numFmtId="170" formatCode="&quot;&quot;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b/>
      <i/>
      <sz val="12"/>
      <name val="Arial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i/>
      <sz val="11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sz val="11"/>
      <name val="Arial Narrow"/>
      <family val="2"/>
      <charset val="1"/>
    </font>
    <font>
      <sz val="11"/>
      <name val="Arial"/>
      <family val="2"/>
      <charset val="1"/>
    </font>
    <font>
      <sz val="11"/>
      <color indexed="8"/>
      <name val="Arial Narrow"/>
      <family val="2"/>
    </font>
    <font>
      <sz val="10"/>
      <color theme="5"/>
      <name val="Arial Narrow"/>
      <family val="2"/>
    </font>
    <font>
      <sz val="10"/>
      <name val="Arial Narrow"/>
      <family val="2"/>
      <charset val="1"/>
    </font>
    <font>
      <sz val="10"/>
      <name val="Arial"/>
      <family val="2"/>
      <charset val="1"/>
    </font>
    <font>
      <sz val="10"/>
      <color theme="5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7" fillId="0" borderId="0">
      <alignment vertical="justify"/>
    </xf>
    <xf numFmtId="0" fontId="6" fillId="0" borderId="0"/>
    <xf numFmtId="0" fontId="5" fillId="0" borderId="0"/>
    <xf numFmtId="0" fontId="5" fillId="0" borderId="0"/>
    <xf numFmtId="0" fontId="12" fillId="0" borderId="0"/>
    <xf numFmtId="0" fontId="1" fillId="0" borderId="0"/>
  </cellStyleXfs>
  <cellXfs count="406">
    <xf numFmtId="0" fontId="0" fillId="0" borderId="0" xfId="0"/>
    <xf numFmtId="0" fontId="13" fillId="0" borderId="0" xfId="4" applyFont="1"/>
    <xf numFmtId="0" fontId="11" fillId="0" borderId="0" xfId="4" applyFont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0" fillId="0" borderId="0" xfId="4" applyFont="1"/>
    <xf numFmtId="0" fontId="10" fillId="0" borderId="0" xfId="4" applyFont="1" applyAlignment="1">
      <alignment horizontal="center"/>
    </xf>
    <xf numFmtId="0" fontId="14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8" fillId="0" borderId="0" xfId="4" applyFont="1"/>
    <xf numFmtId="0" fontId="21" fillId="0" borderId="0" xfId="4" applyFont="1"/>
    <xf numFmtId="0" fontId="22" fillId="0" borderId="0" xfId="4" applyFont="1" applyAlignment="1">
      <alignment horizontal="left"/>
    </xf>
    <xf numFmtId="0" fontId="21" fillId="0" borderId="0" xfId="4" applyFont="1" applyAlignment="1">
      <alignment horizontal="center"/>
    </xf>
    <xf numFmtId="165" fontId="18" fillId="0" borderId="0" xfId="4" applyNumberFormat="1" applyFont="1" applyAlignment="1">
      <alignment horizontal="center"/>
    </xf>
    <xf numFmtId="0" fontId="18" fillId="0" borderId="0" xfId="4" applyFont="1" applyAlignment="1">
      <alignment horizontal="center"/>
    </xf>
    <xf numFmtId="0" fontId="21" fillId="0" borderId="0" xfId="4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6" fontId="2" fillId="0" borderId="1" xfId="4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165" fontId="2" fillId="0" borderId="1" xfId="4" applyNumberFormat="1" applyFont="1" applyBorder="1" applyAlignment="1">
      <alignment horizontal="center" vertical="center"/>
    </xf>
    <xf numFmtId="165" fontId="21" fillId="0" borderId="1" xfId="4" applyNumberFormat="1" applyFont="1" applyBorder="1" applyAlignment="1">
      <alignment horizontal="center" vertical="center"/>
    </xf>
    <xf numFmtId="169" fontId="11" fillId="0" borderId="0" xfId="4" applyNumberFormat="1" applyFont="1"/>
    <xf numFmtId="10" fontId="11" fillId="0" borderId="0" xfId="4" applyNumberFormat="1" applyFont="1"/>
    <xf numFmtId="0" fontId="2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5" fillId="0" borderId="0" xfId="5" applyAlignment="1">
      <alignment vertical="center"/>
    </xf>
    <xf numFmtId="0" fontId="26" fillId="0" borderId="0" xfId="5" applyFont="1" applyAlignment="1">
      <alignment vertical="center"/>
    </xf>
    <xf numFmtId="0" fontId="5" fillId="0" borderId="0" xfId="5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27" fillId="0" borderId="0" xfId="5" applyFont="1" applyAlignment="1">
      <alignment vertical="center"/>
    </xf>
    <xf numFmtId="0" fontId="28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49" fontId="29" fillId="0" borderId="0" xfId="4" applyNumberFormat="1" applyFont="1"/>
    <xf numFmtId="49" fontId="29" fillId="0" borderId="0" xfId="4" applyNumberFormat="1" applyFont="1" applyAlignment="1">
      <alignment horizontal="left"/>
    </xf>
    <xf numFmtId="0" fontId="3" fillId="2" borderId="1" xfId="4" applyFont="1" applyFill="1" applyBorder="1" applyAlignment="1">
      <alignment horizontal="center" vertical="center" wrapText="1"/>
    </xf>
    <xf numFmtId="10" fontId="3" fillId="2" borderId="1" xfId="4" applyNumberFormat="1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10" fontId="3" fillId="2" borderId="7" xfId="4" applyNumberFormat="1" applyFont="1" applyFill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0" fontId="3" fillId="2" borderId="17" xfId="4" applyFont="1" applyFill="1" applyBorder="1" applyAlignment="1">
      <alignment horizontal="center" vertical="center" wrapText="1"/>
    </xf>
    <xf numFmtId="10" fontId="3" fillId="2" borderId="17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5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5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5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0" fontId="3" fillId="0" borderId="1" xfId="5" applyFont="1" applyBorder="1" applyAlignment="1">
      <alignment horizontal="left" vertical="center"/>
    </xf>
    <xf numFmtId="0" fontId="3" fillId="0" borderId="16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0" fontId="3" fillId="0" borderId="17" xfId="5" applyFont="1" applyBorder="1" applyAlignment="1">
      <alignment vertical="center"/>
    </xf>
    <xf numFmtId="0" fontId="3" fillId="0" borderId="17" xfId="5" applyFont="1" applyBorder="1" applyAlignment="1">
      <alignment horizontal="left" vertical="center"/>
    </xf>
    <xf numFmtId="0" fontId="3" fillId="0" borderId="20" xfId="5" applyFont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3" fillId="0" borderId="23" xfId="5" applyFont="1" applyBorder="1" applyAlignment="1">
      <alignment horizontal="center" vertical="center"/>
    </xf>
    <xf numFmtId="0" fontId="3" fillId="0" borderId="23" xfId="5" applyFont="1" applyBorder="1" applyAlignment="1">
      <alignment vertical="center"/>
    </xf>
    <xf numFmtId="0" fontId="3" fillId="0" borderId="23" xfId="5" applyFont="1" applyBorder="1" applyAlignment="1">
      <alignment horizontal="left" vertical="center"/>
    </xf>
    <xf numFmtId="0" fontId="3" fillId="0" borderId="24" xfId="5" applyFont="1" applyBorder="1" applyAlignment="1">
      <alignment horizontal="center" vertical="center"/>
    </xf>
    <xf numFmtId="49" fontId="2" fillId="0" borderId="0" xfId="5" applyNumberFormat="1" applyFont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5" fillId="0" borderId="1" xfId="3" applyFont="1" applyBorder="1" applyAlignment="1">
      <alignment horizontal="center" vertical="center"/>
    </xf>
    <xf numFmtId="0" fontId="31" fillId="0" borderId="1" xfId="3" applyFont="1" applyBorder="1" applyAlignment="1">
      <alignment horizontal="left" vertical="center"/>
    </xf>
    <xf numFmtId="170" fontId="3" fillId="0" borderId="1" xfId="0" applyNumberFormat="1" applyFont="1" applyBorder="1" applyAlignment="1">
      <alignment horizontal="left" vertical="center"/>
    </xf>
    <xf numFmtId="169" fontId="3" fillId="0" borderId="1" xfId="5" quotePrefix="1" applyNumberFormat="1" applyFont="1" applyBorder="1" applyAlignment="1">
      <alignment horizontal="center" vertical="center"/>
    </xf>
    <xf numFmtId="0" fontId="31" fillId="0" borderId="1" xfId="3" applyFont="1" applyBorder="1" applyAlignment="1">
      <alignment vertical="center"/>
    </xf>
    <xf numFmtId="0" fontId="31" fillId="0" borderId="17" xfId="0" applyFont="1" applyBorder="1" applyAlignment="1">
      <alignment horizontal="center"/>
    </xf>
    <xf numFmtId="0" fontId="35" fillId="0" borderId="17" xfId="3" applyFont="1" applyBorder="1" applyAlignment="1">
      <alignment horizontal="center" vertical="center"/>
    </xf>
    <xf numFmtId="0" fontId="31" fillId="0" borderId="17" xfId="3" applyFont="1" applyBorder="1" applyAlignment="1">
      <alignment horizontal="left" vertical="center"/>
    </xf>
    <xf numFmtId="170" fontId="3" fillId="0" borderId="17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9" fontId="3" fillId="0" borderId="17" xfId="5" quotePrefix="1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center"/>
    </xf>
    <xf numFmtId="49" fontId="3" fillId="0" borderId="23" xfId="5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/>
    </xf>
    <xf numFmtId="0" fontId="3" fillId="0" borderId="20" xfId="5" applyFont="1" applyBorder="1" applyAlignment="1">
      <alignment vertical="center"/>
    </xf>
    <xf numFmtId="0" fontId="31" fillId="0" borderId="8" xfId="0" applyFont="1" applyBorder="1" applyAlignment="1">
      <alignment horizontal="center"/>
    </xf>
    <xf numFmtId="0" fontId="3" fillId="0" borderId="9" xfId="5" applyFont="1" applyBorder="1" applyAlignment="1">
      <alignment vertical="center"/>
    </xf>
    <xf numFmtId="0" fontId="31" fillId="0" borderId="22" xfId="0" applyFont="1" applyBorder="1" applyAlignment="1">
      <alignment horizontal="center"/>
    </xf>
    <xf numFmtId="0" fontId="27" fillId="0" borderId="14" xfId="5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1" xfId="0" quotePrefix="1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1" fillId="0" borderId="17" xfId="0" applyFont="1" applyBorder="1"/>
    <xf numFmtId="0" fontId="31" fillId="0" borderId="17" xfId="0" quotePrefix="1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1" fillId="0" borderId="23" xfId="0" applyFont="1" applyBorder="1"/>
    <xf numFmtId="0" fontId="31" fillId="0" borderId="23" xfId="0" quotePrefix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9" fillId="0" borderId="21" xfId="5" applyFont="1" applyBorder="1" applyAlignment="1">
      <alignment horizontal="center" vertical="center"/>
    </xf>
    <xf numFmtId="0" fontId="9" fillId="0" borderId="21" xfId="5" applyFont="1" applyBorder="1" applyAlignment="1">
      <alignment horizontal="right" vertical="center"/>
    </xf>
    <xf numFmtId="0" fontId="2" fillId="3" borderId="1" xfId="4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6" fontId="2" fillId="3" borderId="1" xfId="4" applyNumberFormat="1" applyFont="1" applyFill="1" applyBorder="1" applyAlignment="1">
      <alignment horizontal="center" vertical="center"/>
    </xf>
    <xf numFmtId="0" fontId="21" fillId="3" borderId="0" xfId="4" applyFont="1" applyFill="1"/>
    <xf numFmtId="0" fontId="21" fillId="3" borderId="0" xfId="4" applyFont="1" applyFill="1" applyAlignment="1">
      <alignment vertical="center"/>
    </xf>
    <xf numFmtId="0" fontId="2" fillId="3" borderId="0" xfId="4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9" fontId="30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166" fontId="2" fillId="3" borderId="0" xfId="4" applyNumberFormat="1" applyFont="1" applyFill="1" applyAlignment="1">
      <alignment horizontal="center" vertical="center"/>
    </xf>
    <xf numFmtId="165" fontId="2" fillId="3" borderId="0" xfId="4" applyNumberFormat="1" applyFont="1" applyFill="1" applyAlignment="1">
      <alignment horizontal="center" vertical="center"/>
    </xf>
    <xf numFmtId="0" fontId="2" fillId="3" borderId="0" xfId="4" applyFont="1" applyFill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49" fontId="30" fillId="3" borderId="17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166" fontId="2" fillId="3" borderId="17" xfId="4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49" fontId="30" fillId="3" borderId="23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166" fontId="2" fillId="3" borderId="23" xfId="4" applyNumberFormat="1" applyFont="1" applyFill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2" fontId="3" fillId="0" borderId="17" xfId="0" applyNumberFormat="1" applyFont="1" applyBorder="1" applyAlignment="1">
      <alignment horizontal="center" vertical="center"/>
    </xf>
    <xf numFmtId="166" fontId="2" fillId="0" borderId="17" xfId="4" applyNumberFormat="1" applyFont="1" applyBorder="1" applyAlignment="1">
      <alignment horizontal="center" vertical="center"/>
    </xf>
    <xf numFmtId="0" fontId="2" fillId="0" borderId="17" xfId="4" applyFont="1" applyBorder="1" applyAlignment="1">
      <alignment horizontal="center"/>
    </xf>
    <xf numFmtId="0" fontId="2" fillId="0" borderId="20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166" fontId="2" fillId="0" borderId="23" xfId="4" applyNumberFormat="1" applyFont="1" applyBorder="1" applyAlignment="1">
      <alignment horizontal="center" vertical="center"/>
    </xf>
    <xf numFmtId="0" fontId="2" fillId="0" borderId="23" xfId="4" applyFont="1" applyBorder="1" applyAlignment="1">
      <alignment horizontal="center"/>
    </xf>
    <xf numFmtId="0" fontId="2" fillId="0" borderId="24" xfId="4" applyFont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/>
    </xf>
    <xf numFmtId="0" fontId="33" fillId="3" borderId="0" xfId="5" applyFont="1" applyFill="1" applyAlignment="1">
      <alignment horizontal="center" vertical="center"/>
    </xf>
    <xf numFmtId="0" fontId="33" fillId="3" borderId="0" xfId="5" applyFont="1" applyFill="1" applyAlignment="1">
      <alignment vertical="center"/>
    </xf>
    <xf numFmtId="0" fontId="33" fillId="3" borderId="0" xfId="5" applyFont="1" applyFill="1" applyAlignment="1">
      <alignment horizontal="left" vertical="center"/>
    </xf>
    <xf numFmtId="0" fontId="36" fillId="3" borderId="23" xfId="0" applyFont="1" applyFill="1" applyBorder="1" applyAlignment="1">
      <alignment horizontal="center" vertical="center"/>
    </xf>
    <xf numFmtId="0" fontId="37" fillId="3" borderId="16" xfId="5" applyFont="1" applyFill="1" applyBorder="1" applyAlignment="1">
      <alignment horizontal="center" vertical="center"/>
    </xf>
    <xf numFmtId="0" fontId="37" fillId="3" borderId="17" xfId="5" applyFont="1" applyFill="1" applyBorder="1" applyAlignment="1">
      <alignment horizontal="center" vertical="center"/>
    </xf>
    <xf numFmtId="0" fontId="37" fillId="3" borderId="17" xfId="5" applyFont="1" applyFill="1" applyBorder="1" applyAlignment="1">
      <alignment vertical="center"/>
    </xf>
    <xf numFmtId="0" fontId="37" fillId="3" borderId="17" xfId="5" applyFont="1" applyFill="1" applyBorder="1" applyAlignment="1">
      <alignment horizontal="left" vertical="center"/>
    </xf>
    <xf numFmtId="0" fontId="38" fillId="3" borderId="17" xfId="5" applyFont="1" applyFill="1" applyBorder="1" applyAlignment="1">
      <alignment horizontal="center" vertical="center"/>
    </xf>
    <xf numFmtId="166" fontId="37" fillId="3" borderId="17" xfId="4" applyNumberFormat="1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1" xfId="5" applyFont="1" applyFill="1" applyBorder="1" applyAlignment="1">
      <alignment horizontal="center" vertical="center"/>
    </xf>
    <xf numFmtId="0" fontId="37" fillId="3" borderId="1" xfId="5" applyFont="1" applyFill="1" applyBorder="1" applyAlignment="1">
      <alignment vertical="center"/>
    </xf>
    <xf numFmtId="0" fontId="37" fillId="3" borderId="1" xfId="5" applyFont="1" applyFill="1" applyBorder="1" applyAlignment="1">
      <alignment horizontal="left" vertical="center"/>
    </xf>
    <xf numFmtId="166" fontId="37" fillId="3" borderId="1" xfId="4" applyNumberFormat="1" applyFont="1" applyFill="1" applyBorder="1" applyAlignment="1">
      <alignment horizontal="center" vertical="center"/>
    </xf>
    <xf numFmtId="0" fontId="38" fillId="3" borderId="8" xfId="5" applyFont="1" applyFill="1" applyBorder="1" applyAlignment="1">
      <alignment horizontal="center" vertical="center"/>
    </xf>
    <xf numFmtId="0" fontId="38" fillId="3" borderId="1" xfId="5" applyFont="1" applyFill="1" applyBorder="1" applyAlignment="1">
      <alignment horizontal="center" vertical="center"/>
    </xf>
    <xf numFmtId="0" fontId="38" fillId="3" borderId="1" xfId="5" applyFont="1" applyFill="1" applyBorder="1" applyAlignment="1">
      <alignment vertical="center"/>
    </xf>
    <xf numFmtId="0" fontId="37" fillId="3" borderId="22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vertical="center"/>
    </xf>
    <xf numFmtId="0" fontId="37" fillId="3" borderId="23" xfId="5" applyFont="1" applyFill="1" applyBorder="1" applyAlignment="1">
      <alignment horizontal="left" vertical="center"/>
    </xf>
    <xf numFmtId="166" fontId="37" fillId="3" borderId="23" xfId="4" applyNumberFormat="1" applyFont="1" applyFill="1" applyBorder="1" applyAlignment="1">
      <alignment horizontal="center" vertical="center"/>
    </xf>
    <xf numFmtId="0" fontId="18" fillId="3" borderId="0" xfId="4" applyFont="1" applyFill="1"/>
    <xf numFmtId="0" fontId="20" fillId="3" borderId="5" xfId="4" applyFont="1" applyFill="1" applyBorder="1" applyAlignment="1">
      <alignment horizontal="left" vertical="center"/>
    </xf>
    <xf numFmtId="0" fontId="21" fillId="3" borderId="0" xfId="4" applyFont="1" applyFill="1" applyAlignment="1">
      <alignment horizontal="center"/>
    </xf>
    <xf numFmtId="0" fontId="22" fillId="3" borderId="0" xfId="4" applyFont="1" applyFill="1" applyAlignment="1">
      <alignment horizontal="left"/>
    </xf>
    <xf numFmtId="49" fontId="29" fillId="3" borderId="0" xfId="4" applyNumberFormat="1" applyFont="1" applyFill="1"/>
    <xf numFmtId="165" fontId="18" fillId="3" borderId="0" xfId="4" applyNumberFormat="1" applyFont="1" applyFill="1" applyAlignment="1">
      <alignment horizontal="center"/>
    </xf>
    <xf numFmtId="0" fontId="18" fillId="3" borderId="0" xfId="4" applyFont="1" applyFill="1" applyAlignment="1">
      <alignment horizontal="center"/>
    </xf>
    <xf numFmtId="0" fontId="2" fillId="3" borderId="8" xfId="4" applyFont="1" applyFill="1" applyBorder="1" applyAlignment="1">
      <alignment horizontal="center" vertical="center"/>
    </xf>
    <xf numFmtId="0" fontId="2" fillId="3" borderId="22" xfId="4" applyFont="1" applyFill="1" applyBorder="1" applyAlignment="1">
      <alignment horizontal="center" vertical="center"/>
    </xf>
    <xf numFmtId="0" fontId="21" fillId="3" borderId="0" xfId="4" applyFont="1" applyFill="1" applyAlignment="1">
      <alignment horizontal="left"/>
    </xf>
    <xf numFmtId="49" fontId="29" fillId="3" borderId="0" xfId="4" applyNumberFormat="1" applyFont="1" applyFill="1" applyAlignment="1">
      <alignment horizontal="left"/>
    </xf>
    <xf numFmtId="0" fontId="2" fillId="3" borderId="16" xfId="4" applyFont="1" applyFill="1" applyBorder="1" applyAlignment="1">
      <alignment horizontal="center" vertical="center"/>
    </xf>
    <xf numFmtId="0" fontId="39" fillId="3" borderId="0" xfId="0" applyFont="1" applyFill="1" applyAlignment="1">
      <alignment horizontal="center" vertical="center"/>
    </xf>
    <xf numFmtId="166" fontId="37" fillId="3" borderId="0" xfId="4" applyNumberFormat="1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166" fontId="2" fillId="0" borderId="0" xfId="4" applyNumberFormat="1" applyFont="1" applyAlignment="1">
      <alignment horizontal="center" vertical="center"/>
    </xf>
    <xf numFmtId="165" fontId="2" fillId="0" borderId="0" xfId="4" applyNumberFormat="1" applyFont="1" applyAlignment="1">
      <alignment horizontal="center" vertical="center"/>
    </xf>
    <xf numFmtId="0" fontId="2" fillId="0" borderId="0" xfId="4" applyFont="1" applyAlignment="1">
      <alignment horizontal="center"/>
    </xf>
    <xf numFmtId="165" fontId="2" fillId="0" borderId="2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1" fillId="0" borderId="1" xfId="4" applyFont="1" applyBorder="1" applyAlignment="1">
      <alignment horizontal="center"/>
    </xf>
    <xf numFmtId="0" fontId="21" fillId="0" borderId="1" xfId="4" applyFont="1" applyBorder="1"/>
    <xf numFmtId="0" fontId="21" fillId="0" borderId="1" xfId="4" applyFont="1" applyBorder="1" applyAlignment="1">
      <alignment horizontal="left"/>
    </xf>
    <xf numFmtId="49" fontId="29" fillId="0" borderId="1" xfId="4" applyNumberFormat="1" applyFont="1" applyBorder="1" applyAlignment="1">
      <alignment horizontal="left"/>
    </xf>
    <xf numFmtId="0" fontId="21" fillId="0" borderId="23" xfId="4" applyFont="1" applyBorder="1" applyAlignment="1">
      <alignment horizontal="center"/>
    </xf>
    <xf numFmtId="0" fontId="21" fillId="0" borderId="23" xfId="4" applyFont="1" applyBorder="1"/>
    <xf numFmtId="0" fontId="21" fillId="0" borderId="23" xfId="4" applyFont="1" applyBorder="1" applyAlignment="1">
      <alignment horizontal="left"/>
    </xf>
    <xf numFmtId="49" fontId="29" fillId="0" borderId="23" xfId="4" applyNumberFormat="1" applyFont="1" applyBorder="1" applyAlignment="1">
      <alignment horizontal="left"/>
    </xf>
    <xf numFmtId="0" fontId="20" fillId="0" borderId="5" xfId="4" applyFont="1" applyBorder="1" applyAlignment="1">
      <alignment vertical="center"/>
    </xf>
    <xf numFmtId="165" fontId="21" fillId="0" borderId="0" xfId="4" applyNumberFormat="1" applyFont="1" applyAlignment="1">
      <alignment horizontal="center" vertical="center"/>
    </xf>
    <xf numFmtId="0" fontId="21" fillId="3" borderId="1" xfId="4" applyFont="1" applyFill="1" applyBorder="1" applyAlignment="1">
      <alignment horizontal="center"/>
    </xf>
    <xf numFmtId="0" fontId="21" fillId="3" borderId="1" xfId="4" applyFont="1" applyFill="1" applyBorder="1"/>
    <xf numFmtId="0" fontId="21" fillId="3" borderId="1" xfId="4" applyFont="1" applyFill="1" applyBorder="1" applyAlignment="1">
      <alignment horizontal="left"/>
    </xf>
    <xf numFmtId="0" fontId="21" fillId="0" borderId="17" xfId="4" applyFont="1" applyBorder="1" applyAlignment="1">
      <alignment horizontal="center"/>
    </xf>
    <xf numFmtId="0" fontId="21" fillId="0" borderId="17" xfId="4" applyFont="1" applyBorder="1"/>
    <xf numFmtId="0" fontId="21" fillId="0" borderId="17" xfId="4" applyFont="1" applyBorder="1" applyAlignment="1">
      <alignment horizontal="left"/>
    </xf>
    <xf numFmtId="49" fontId="29" fillId="0" borderId="17" xfId="4" applyNumberFormat="1" applyFont="1" applyBorder="1" applyAlignment="1">
      <alignment horizontal="left"/>
    </xf>
    <xf numFmtId="0" fontId="21" fillId="0" borderId="16" xfId="4" applyFont="1" applyBorder="1"/>
    <xf numFmtId="165" fontId="2" fillId="0" borderId="17" xfId="4" applyNumberFormat="1" applyFont="1" applyBorder="1" applyAlignment="1">
      <alignment horizontal="center" vertical="center"/>
    </xf>
    <xf numFmtId="0" fontId="21" fillId="0" borderId="8" xfId="4" applyFont="1" applyBorder="1"/>
    <xf numFmtId="0" fontId="21" fillId="0" borderId="22" xfId="4" applyFont="1" applyBorder="1"/>
    <xf numFmtId="0" fontId="3" fillId="3" borderId="7" xfId="4" applyFont="1" applyFill="1" applyBorder="1" applyAlignment="1">
      <alignment horizontal="center" vertical="center" wrapText="1"/>
    </xf>
    <xf numFmtId="10" fontId="3" fillId="3" borderId="7" xfId="4" applyNumberFormat="1" applyFont="1" applyFill="1" applyBorder="1" applyAlignment="1">
      <alignment horizontal="center" vertical="center" wrapText="1"/>
    </xf>
    <xf numFmtId="167" fontId="3" fillId="3" borderId="7" xfId="4" applyNumberFormat="1" applyFont="1" applyFill="1" applyBorder="1" applyAlignment="1">
      <alignment horizontal="center" vertical="center" wrapText="1"/>
    </xf>
    <xf numFmtId="0" fontId="3" fillId="0" borderId="27" xfId="4" applyFont="1" applyBorder="1" applyAlignment="1">
      <alignment horizontal="center" vertical="center"/>
    </xf>
    <xf numFmtId="0" fontId="16" fillId="0" borderId="28" xfId="4" applyFont="1" applyBorder="1" applyAlignment="1">
      <alignment horizontal="center" vertical="center"/>
    </xf>
    <xf numFmtId="0" fontId="9" fillId="0" borderId="28" xfId="4" applyFont="1" applyBorder="1" applyAlignment="1">
      <alignment horizontal="center" vertical="center"/>
    </xf>
    <xf numFmtId="10" fontId="3" fillId="0" borderId="28" xfId="4" applyNumberFormat="1" applyFont="1" applyBorder="1" applyAlignment="1">
      <alignment horizontal="center" vertical="center" wrapText="1"/>
    </xf>
    <xf numFmtId="0" fontId="9" fillId="0" borderId="29" xfId="4" applyFont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 wrapText="1"/>
    </xf>
    <xf numFmtId="10" fontId="3" fillId="3" borderId="17" xfId="4" applyNumberFormat="1" applyFont="1" applyFill="1" applyBorder="1" applyAlignment="1">
      <alignment horizontal="center" vertical="center" wrapText="1"/>
    </xf>
    <xf numFmtId="167" fontId="3" fillId="3" borderId="17" xfId="4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 wrapText="1"/>
    </xf>
    <xf numFmtId="10" fontId="3" fillId="3" borderId="1" xfId="4" applyNumberFormat="1" applyFont="1" applyFill="1" applyBorder="1" applyAlignment="1">
      <alignment horizontal="center" vertical="center" wrapText="1"/>
    </xf>
    <xf numFmtId="167" fontId="3" fillId="3" borderId="1" xfId="4" applyNumberFormat="1" applyFont="1" applyFill="1" applyBorder="1" applyAlignment="1">
      <alignment horizontal="center" vertical="center" wrapText="1"/>
    </xf>
    <xf numFmtId="0" fontId="9" fillId="0" borderId="21" xfId="4" applyFont="1" applyBorder="1" applyAlignment="1">
      <alignment horizontal="center" vertical="center" wrapText="1"/>
    </xf>
    <xf numFmtId="0" fontId="14" fillId="0" borderId="21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168" fontId="9" fillId="2" borderId="28" xfId="4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3" fillId="2" borderId="20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10" fontId="3" fillId="0" borderId="0" xfId="4" applyNumberFormat="1" applyFont="1" applyAlignment="1">
      <alignment horizontal="center" vertical="center" wrapText="1"/>
    </xf>
    <xf numFmtId="168" fontId="9" fillId="3" borderId="0" xfId="4" applyNumberFormat="1" applyFont="1" applyFill="1" applyAlignment="1">
      <alignment horizontal="center" vertical="center" wrapText="1"/>
    </xf>
    <xf numFmtId="0" fontId="9" fillId="3" borderId="28" xfId="4" applyFont="1" applyFill="1" applyBorder="1" applyAlignment="1">
      <alignment horizontal="center" vertical="center"/>
    </xf>
    <xf numFmtId="10" fontId="3" fillId="3" borderId="28" xfId="4" applyNumberFormat="1" applyFont="1" applyFill="1" applyBorder="1" applyAlignment="1">
      <alignment horizontal="center" vertical="center" wrapText="1"/>
    </xf>
    <xf numFmtId="0" fontId="9" fillId="3" borderId="29" xfId="4" applyFont="1" applyFill="1" applyBorder="1" applyAlignment="1">
      <alignment horizontal="center" vertical="center"/>
    </xf>
    <xf numFmtId="0" fontId="11" fillId="3" borderId="0" xfId="4" applyFont="1" applyFill="1"/>
    <xf numFmtId="0" fontId="10" fillId="3" borderId="0" xfId="4" applyFont="1" applyFill="1" applyAlignment="1">
      <alignment horizontal="center"/>
    </xf>
    <xf numFmtId="0" fontId="9" fillId="3" borderId="0" xfId="4" applyFont="1" applyFill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49" fontId="3" fillId="3" borderId="17" xfId="4" applyNumberFormat="1" applyFont="1" applyFill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 vertical="center" wrapText="1"/>
    </xf>
    <xf numFmtId="49" fontId="3" fillId="3" borderId="7" xfId="4" applyNumberFormat="1" applyFont="1" applyFill="1" applyBorder="1" applyAlignment="1">
      <alignment horizontal="center" vertical="center" wrapText="1"/>
    </xf>
    <xf numFmtId="0" fontId="9" fillId="2" borderId="31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10" xfId="4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 wrapText="1"/>
    </xf>
    <xf numFmtId="0" fontId="9" fillId="0" borderId="20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/>
    </xf>
    <xf numFmtId="49" fontId="9" fillId="0" borderId="15" xfId="5" applyNumberFormat="1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17" fillId="3" borderId="0" xfId="4" applyFont="1" applyFill="1" applyAlignment="1">
      <alignment horizontal="left"/>
    </xf>
    <xf numFmtId="0" fontId="19" fillId="3" borderId="0" xfId="4" applyFont="1" applyFill="1" applyAlignment="1">
      <alignment horizontal="center"/>
    </xf>
    <xf numFmtId="0" fontId="23" fillId="3" borderId="3" xfId="4" applyFont="1" applyFill="1" applyBorder="1" applyAlignment="1">
      <alignment horizontal="center" vertical="center"/>
    </xf>
    <xf numFmtId="0" fontId="23" fillId="3" borderId="12" xfId="4" applyFont="1" applyFill="1" applyBorder="1" applyAlignment="1">
      <alignment horizontal="center" vertical="center"/>
    </xf>
    <xf numFmtId="0" fontId="23" fillId="3" borderId="3" xfId="4" applyFont="1" applyFill="1" applyBorder="1" applyAlignment="1">
      <alignment horizontal="center" vertical="center" wrapText="1"/>
    </xf>
    <xf numFmtId="0" fontId="23" fillId="3" borderId="12" xfId="4" applyFont="1" applyFill="1" applyBorder="1" applyAlignment="1">
      <alignment horizontal="center" vertical="center" wrapText="1"/>
    </xf>
    <xf numFmtId="0" fontId="23" fillId="3" borderId="4" xfId="4" applyFont="1" applyFill="1" applyBorder="1" applyAlignment="1">
      <alignment horizontal="center" vertical="center" wrapText="1"/>
    </xf>
    <xf numFmtId="0" fontId="23" fillId="3" borderId="18" xfId="4" applyFont="1" applyFill="1" applyBorder="1" applyAlignment="1">
      <alignment horizontal="center" vertical="center" wrapText="1"/>
    </xf>
    <xf numFmtId="0" fontId="24" fillId="3" borderId="3" xfId="4" applyFont="1" applyFill="1" applyBorder="1" applyAlignment="1">
      <alignment horizontal="center" vertical="center" wrapText="1"/>
    </xf>
    <xf numFmtId="0" fontId="24" fillId="3" borderId="12" xfId="4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 wrapText="1"/>
    </xf>
    <xf numFmtId="0" fontId="23" fillId="3" borderId="19" xfId="4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" xfId="4" applyFont="1" applyFill="1" applyBorder="1" applyAlignment="1">
      <alignment horizontal="center" vertical="center" wrapText="1"/>
    </xf>
    <xf numFmtId="0" fontId="23" fillId="3" borderId="26" xfId="4" applyFont="1" applyFill="1" applyBorder="1" applyAlignment="1">
      <alignment horizontal="center" vertical="center" wrapText="1"/>
    </xf>
    <xf numFmtId="165" fontId="23" fillId="3" borderId="2" xfId="4" applyNumberFormat="1" applyFont="1" applyFill="1" applyBorder="1" applyAlignment="1">
      <alignment horizontal="center" vertical="center" wrapText="1"/>
    </xf>
    <xf numFmtId="165" fontId="23" fillId="3" borderId="26" xfId="4" applyNumberFormat="1" applyFont="1" applyFill="1" applyBorder="1" applyAlignment="1">
      <alignment horizontal="center" vertical="center" wrapText="1"/>
    </xf>
    <xf numFmtId="0" fontId="32" fillId="3" borderId="15" xfId="5" applyFont="1" applyFill="1" applyBorder="1" applyAlignment="1">
      <alignment horizontal="center" vertical="center"/>
    </xf>
    <xf numFmtId="0" fontId="32" fillId="3" borderId="25" xfId="5" applyFont="1" applyFill="1" applyBorder="1" applyAlignment="1">
      <alignment horizontal="center" vertical="center"/>
    </xf>
    <xf numFmtId="0" fontId="23" fillId="0" borderId="3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65" fontId="23" fillId="0" borderId="2" xfId="4" applyNumberFormat="1" applyFont="1" applyBorder="1" applyAlignment="1">
      <alignment horizontal="center" vertical="center" wrapText="1"/>
    </xf>
    <xf numFmtId="0" fontId="17" fillId="0" borderId="0" xfId="4" applyFont="1" applyAlignment="1">
      <alignment horizontal="left"/>
    </xf>
    <xf numFmtId="0" fontId="19" fillId="0" borderId="0" xfId="4" applyFont="1" applyAlignment="1">
      <alignment horizontal="center"/>
    </xf>
    <xf numFmtId="0" fontId="23" fillId="0" borderId="3" xfId="4" applyFont="1" applyBorder="1" applyAlignment="1">
      <alignment horizontal="center" vertical="center"/>
    </xf>
    <xf numFmtId="0" fontId="32" fillId="0" borderId="15" xfId="5" applyFont="1" applyBorder="1" applyAlignment="1">
      <alignment horizontal="center" vertical="center"/>
    </xf>
    <xf numFmtId="0" fontId="23" fillId="0" borderId="6" xfId="4" applyFont="1" applyBorder="1" applyAlignment="1">
      <alignment horizontal="center" vertical="center" wrapText="1"/>
    </xf>
    <xf numFmtId="0" fontId="14" fillId="0" borderId="21" xfId="4" applyFont="1" applyBorder="1" applyAlignment="1">
      <alignment horizontal="center" vertical="center" wrapText="1"/>
    </xf>
    <xf numFmtId="0" fontId="4" fillId="3" borderId="21" xfId="4" applyFont="1" applyFill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/>
    </xf>
    <xf numFmtId="0" fontId="9" fillId="0" borderId="31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 wrapText="1"/>
    </xf>
    <xf numFmtId="0" fontId="9" fillId="0" borderId="21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9" fillId="3" borderId="30" xfId="4" applyFont="1" applyFill="1" applyBorder="1" applyAlignment="1">
      <alignment horizontal="center" vertical="center"/>
    </xf>
    <xf numFmtId="0" fontId="9" fillId="3" borderId="31" xfId="4" applyFont="1" applyFill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0" xfId="5" applyFont="1" applyBorder="1" applyAlignment="1">
      <alignment vertical="center"/>
    </xf>
    <xf numFmtId="0" fontId="3" fillId="0" borderId="0" xfId="5" applyFont="1" applyBorder="1" applyAlignment="1">
      <alignment horizontal="left" vertical="center"/>
    </xf>
    <xf numFmtId="0" fontId="3" fillId="0" borderId="0" xfId="5" applyFont="1" applyBorder="1" applyAlignment="1">
      <alignment horizontal="center" vertical="center"/>
    </xf>
    <xf numFmtId="49" fontId="3" fillId="0" borderId="0" xfId="5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/>
    </xf>
    <xf numFmtId="0" fontId="9" fillId="0" borderId="25" xfId="5" applyFont="1" applyBorder="1" applyAlignment="1">
      <alignment horizontal="center" vertical="center" wrapText="1"/>
    </xf>
    <xf numFmtId="49" fontId="9" fillId="0" borderId="25" xfId="5" applyNumberFormat="1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 wrapText="1"/>
    </xf>
    <xf numFmtId="0" fontId="9" fillId="0" borderId="2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/>
    </xf>
    <xf numFmtId="170" fontId="3" fillId="0" borderId="17" xfId="5" quotePrefix="1" applyNumberFormat="1" applyFont="1" applyBorder="1" applyAlignment="1">
      <alignment horizontal="center" vertical="center"/>
    </xf>
    <xf numFmtId="170" fontId="3" fillId="0" borderId="1" xfId="5" quotePrefix="1" applyNumberFormat="1" applyFont="1" applyBorder="1" applyAlignment="1">
      <alignment horizontal="center" vertical="center"/>
    </xf>
    <xf numFmtId="0" fontId="33" fillId="0" borderId="0" xfId="5" applyFont="1" applyBorder="1" applyAlignment="1">
      <alignment horizontal="center" vertical="center"/>
    </xf>
    <xf numFmtId="0" fontId="33" fillId="0" borderId="0" xfId="5" applyFont="1" applyBorder="1" applyAlignment="1">
      <alignment vertical="center"/>
    </xf>
    <xf numFmtId="0" fontId="33" fillId="0" borderId="0" xfId="5" applyFont="1" applyBorder="1" applyAlignment="1">
      <alignment horizontal="left" vertical="center"/>
    </xf>
    <xf numFmtId="0" fontId="9" fillId="0" borderId="33" xfId="5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34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1" xfId="5" applyFont="1" applyBorder="1" applyAlignment="1">
      <alignment vertical="center"/>
    </xf>
    <xf numFmtId="0" fontId="2" fillId="0" borderId="1" xfId="5" applyFont="1" applyBorder="1" applyAlignment="1">
      <alignment horizontal="left" vertical="center"/>
    </xf>
    <xf numFmtId="0" fontId="10" fillId="0" borderId="1" xfId="5" applyFont="1" applyBorder="1" applyAlignment="1">
      <alignment horizontal="center" vertical="center"/>
    </xf>
    <xf numFmtId="0" fontId="5" fillId="0" borderId="1" xfId="5" applyBorder="1" applyAlignment="1">
      <alignment vertical="center"/>
    </xf>
    <xf numFmtId="0" fontId="33" fillId="0" borderId="1" xfId="5" applyFont="1" applyBorder="1" applyAlignment="1">
      <alignment horizontal="center" vertical="center"/>
    </xf>
    <xf numFmtId="0" fontId="33" fillId="0" borderId="1" xfId="5" applyFont="1" applyBorder="1" applyAlignment="1">
      <alignment vertical="center"/>
    </xf>
    <xf numFmtId="0" fontId="33" fillId="0" borderId="1" xfId="5" applyFont="1" applyBorder="1" applyAlignment="1">
      <alignment horizontal="left" vertical="center"/>
    </xf>
    <xf numFmtId="0" fontId="34" fillId="0" borderId="1" xfId="5" applyFont="1" applyBorder="1" applyAlignment="1">
      <alignment horizontal="center" vertical="center"/>
    </xf>
    <xf numFmtId="0" fontId="34" fillId="0" borderId="1" xfId="5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33" fillId="0" borderId="8" xfId="5" applyFont="1" applyBorder="1" applyAlignment="1">
      <alignment horizontal="center" vertical="center"/>
    </xf>
    <xf numFmtId="0" fontId="33" fillId="0" borderId="9" xfId="5" applyFont="1" applyBorder="1" applyAlignment="1">
      <alignment horizontal="center" vertical="center"/>
    </xf>
    <xf numFmtId="0" fontId="34" fillId="0" borderId="8" xfId="5" applyFont="1" applyBorder="1" applyAlignment="1">
      <alignment horizontal="center" vertical="center"/>
    </xf>
    <xf numFmtId="0" fontId="33" fillId="0" borderId="22" xfId="5" applyFont="1" applyBorder="1" applyAlignment="1">
      <alignment horizontal="center" vertical="center"/>
    </xf>
    <xf numFmtId="0" fontId="33" fillId="0" borderId="23" xfId="5" applyFont="1" applyBorder="1" applyAlignment="1">
      <alignment horizontal="center" vertical="center"/>
    </xf>
    <xf numFmtId="0" fontId="33" fillId="0" borderId="23" xfId="5" applyFont="1" applyBorder="1" applyAlignment="1">
      <alignment vertical="center"/>
    </xf>
    <xf numFmtId="0" fontId="33" fillId="0" borderId="23" xfId="5" applyFont="1" applyBorder="1" applyAlignment="1">
      <alignment horizontal="left" vertical="center"/>
    </xf>
    <xf numFmtId="0" fontId="33" fillId="0" borderId="24" xfId="5" applyFont="1" applyBorder="1" applyAlignment="1">
      <alignment horizontal="center" vertical="center"/>
    </xf>
    <xf numFmtId="0" fontId="33" fillId="0" borderId="16" xfId="5" applyFont="1" applyBorder="1" applyAlignment="1">
      <alignment horizontal="center" vertical="center"/>
    </xf>
    <xf numFmtId="0" fontId="33" fillId="0" borderId="17" xfId="5" applyFont="1" applyBorder="1" applyAlignment="1">
      <alignment horizontal="center" vertical="center"/>
    </xf>
    <xf numFmtId="0" fontId="33" fillId="0" borderId="17" xfId="5" applyFont="1" applyBorder="1" applyAlignment="1">
      <alignment vertical="center"/>
    </xf>
    <xf numFmtId="0" fontId="33" fillId="0" borderId="17" xfId="5" applyFont="1" applyBorder="1" applyAlignment="1">
      <alignment horizontal="left" vertical="center"/>
    </xf>
    <xf numFmtId="0" fontId="33" fillId="0" borderId="20" xfId="5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1" fillId="0" borderId="0" xfId="0" applyFont="1" applyBorder="1"/>
    <xf numFmtId="0" fontId="31" fillId="0" borderId="0" xfId="0" quotePrefix="1" applyFont="1" applyBorder="1" applyAlignment="1">
      <alignment horizontal="center"/>
    </xf>
    <xf numFmtId="2" fontId="31" fillId="0" borderId="23" xfId="0" applyNumberFormat="1" applyFont="1" applyBorder="1" applyAlignment="1">
      <alignment horizontal="center"/>
    </xf>
    <xf numFmtId="2" fontId="31" fillId="0" borderId="17" xfId="0" applyNumberFormat="1" applyFont="1" applyBorder="1" applyAlignment="1">
      <alignment horizontal="center"/>
    </xf>
    <xf numFmtId="0" fontId="2" fillId="3" borderId="0" xfId="4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  <xf numFmtId="166" fontId="2" fillId="0" borderId="0" xfId="4" applyNumberFormat="1" applyFont="1" applyBorder="1" applyAlignment="1">
      <alignment horizontal="center" vertical="center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center" vertical="center"/>
    </xf>
    <xf numFmtId="165" fontId="18" fillId="0" borderId="0" xfId="4" applyNumberFormat="1" applyFont="1" applyBorder="1" applyAlignment="1">
      <alignment horizontal="center"/>
    </xf>
    <xf numFmtId="165" fontId="18" fillId="0" borderId="1" xfId="4" applyNumberFormat="1" applyFont="1" applyBorder="1" applyAlignment="1">
      <alignment horizontal="center"/>
    </xf>
    <xf numFmtId="165" fontId="18" fillId="0" borderId="17" xfId="4" applyNumberFormat="1" applyFont="1" applyBorder="1" applyAlignment="1">
      <alignment horizontal="center"/>
    </xf>
    <xf numFmtId="165" fontId="18" fillId="0" borderId="23" xfId="4" applyNumberFormat="1" applyFont="1" applyBorder="1" applyAlignment="1">
      <alignment horizontal="center"/>
    </xf>
    <xf numFmtId="0" fontId="37" fillId="3" borderId="0" xfId="5" applyFont="1" applyFill="1" applyBorder="1" applyAlignment="1">
      <alignment horizontal="center" vertical="center"/>
    </xf>
    <xf numFmtId="0" fontId="37" fillId="3" borderId="0" xfId="5" applyFont="1" applyFill="1" applyBorder="1" applyAlignment="1">
      <alignment vertical="center"/>
    </xf>
    <xf numFmtId="0" fontId="37" fillId="3" borderId="0" xfId="5" applyFont="1" applyFill="1" applyBorder="1" applyAlignment="1">
      <alignment horizontal="left" vertical="center"/>
    </xf>
    <xf numFmtId="0" fontId="39" fillId="3" borderId="0" xfId="0" applyFont="1" applyFill="1" applyBorder="1" applyAlignment="1">
      <alignment horizontal="center" vertical="center"/>
    </xf>
    <xf numFmtId="166" fontId="37" fillId="3" borderId="0" xfId="4" applyNumberFormat="1" applyFont="1" applyFill="1" applyBorder="1" applyAlignment="1">
      <alignment horizontal="center" vertical="center"/>
    </xf>
    <xf numFmtId="0" fontId="2" fillId="3" borderId="17" xfId="5" applyFont="1" applyFill="1" applyBorder="1" applyAlignment="1">
      <alignment vertical="center"/>
    </xf>
    <xf numFmtId="0" fontId="20" fillId="3" borderId="13" xfId="4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1" fillId="3" borderId="1" xfId="4" applyNumberFormat="1" applyFont="1" applyFill="1" applyBorder="1" applyAlignment="1">
      <alignment horizontal="center"/>
    </xf>
    <xf numFmtId="0" fontId="23" fillId="0" borderId="1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 wrapText="1"/>
    </xf>
    <xf numFmtId="0" fontId="23" fillId="0" borderId="18" xfId="4" applyFont="1" applyBorder="1" applyAlignment="1">
      <alignment horizontal="center" vertical="center" wrapText="1"/>
    </xf>
    <xf numFmtId="0" fontId="32" fillId="0" borderId="25" xfId="5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65" fontId="23" fillId="0" borderId="26" xfId="4" applyNumberFormat="1" applyFont="1" applyBorder="1" applyAlignment="1">
      <alignment horizontal="center" vertical="center" wrapText="1"/>
    </xf>
    <xf numFmtId="0" fontId="23" fillId="0" borderId="19" xfId="4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2" fontId="21" fillId="0" borderId="0" xfId="4" applyNumberFormat="1" applyFont="1" applyAlignment="1">
      <alignment horizontal="center"/>
    </xf>
  </cellXfs>
  <cellStyles count="8">
    <cellStyle name="Comma 2" xfId="1" xr:uid="{00000000-0005-0000-0000-000000000000}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4" xfId="4" xr:uid="{00000000-0005-0000-0000-000005000000}"/>
    <cellStyle name="Normal 5" xfId="6" xr:uid="{00000000-0005-0000-0000-000006000000}"/>
    <cellStyle name="Normal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46</xdr:row>
      <xdr:rowOff>0</xdr:rowOff>
    </xdr:from>
    <xdr:to>
      <xdr:col>10</xdr:col>
      <xdr:colOff>0</xdr:colOff>
      <xdr:row>46</xdr:row>
      <xdr:rowOff>0</xdr:rowOff>
    </xdr:to>
    <xdr:pic>
      <xdr:nvPicPr>
        <xdr:cNvPr id="2" name="Picture 1" descr="tt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43850" y="13192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S1_FE%20UNRAM\B_SK%20Yudisium\SK%20Yudis%202019\Lamp_SK%20Yudis%20Periode%20I%20%20Desember%202014_KE%20REKTOR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S1_FE%20UNRAM\BB_Data%20Pendidikan\Data%20Masa%20Studi%20DAN%20Lulusan\Data%20utk%20MJ\Lamp_SK%20Yudis%20Periode%20I%20%20Desember%202014_KE%20REKTOR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_S1_FE%20UNRAM\BB_Data%20Pendidikan\Data%20Masa%20Studi%20DAN%20Lulusan\TH.%202018\Lamp_SK%20Yudis%20Periode%20I%20%20Desember%202014_KE%20REKTOR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 Gabungan S1_FE Unram"/>
      <sheetName val="SK per Jurusan S1Pagi_Sor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 Gabungan S1_FE Unram"/>
      <sheetName val="SK per Jurusan S1Pagi_Sor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 Gabungan S1_FE Unram"/>
      <sheetName val="SK per Jurusan S1Pagi_So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4"/>
  <sheetViews>
    <sheetView view="pageBreakPreview" topLeftCell="A216" zoomScale="115" zoomScaleNormal="150" zoomScaleSheetLayoutView="115" workbookViewId="0">
      <selection activeCell="A217" sqref="A217:J237"/>
    </sheetView>
  </sheetViews>
  <sheetFormatPr defaultRowHeight="12.75" x14ac:dyDescent="0.2"/>
  <cols>
    <col min="1" max="1" width="3.7109375" style="32" customWidth="1"/>
    <col min="2" max="2" width="12.140625" style="32" customWidth="1"/>
    <col min="3" max="3" width="29.42578125" style="29" customWidth="1"/>
    <col min="4" max="4" width="28.7109375" style="31" customWidth="1"/>
    <col min="5" max="5" width="2.7109375" style="32" customWidth="1"/>
    <col min="6" max="6" width="16.5703125" style="32" customWidth="1"/>
    <col min="7" max="7" width="3.7109375" style="32" customWidth="1"/>
    <col min="8" max="8" width="4.7109375" style="29" customWidth="1"/>
    <col min="9" max="9" width="4.7109375" style="32" customWidth="1"/>
    <col min="10" max="10" width="20.42578125" style="32" customWidth="1"/>
    <col min="11" max="16384" width="9.140625" style="34"/>
  </cols>
  <sheetData>
    <row r="1" spans="1:10" ht="16.5" x14ac:dyDescent="0.2">
      <c r="A1" s="41" t="s">
        <v>46</v>
      </c>
      <c r="C1" s="30" t="s">
        <v>47</v>
      </c>
      <c r="J1" s="33"/>
    </row>
    <row r="2" spans="1:10" ht="12.75" customHeight="1" x14ac:dyDescent="0.2">
      <c r="B2" s="36" t="s">
        <v>48</v>
      </c>
      <c r="C2" s="51" t="s">
        <v>960</v>
      </c>
      <c r="D2" s="35"/>
      <c r="E2" s="36"/>
      <c r="F2" s="36"/>
      <c r="G2" s="36"/>
    </row>
    <row r="3" spans="1:10" ht="15.75" x14ac:dyDescent="0.2">
      <c r="B3" s="36" t="s">
        <v>49</v>
      </c>
      <c r="C3" s="30" t="s">
        <v>961</v>
      </c>
      <c r="D3" s="34"/>
      <c r="E3" s="37"/>
      <c r="F3" s="37"/>
      <c r="G3" s="37"/>
    </row>
    <row r="4" spans="1:10" ht="15.75" x14ac:dyDescent="0.2">
      <c r="B4" s="36" t="s">
        <v>50</v>
      </c>
      <c r="C4" s="52" t="s">
        <v>962</v>
      </c>
      <c r="D4" s="29"/>
    </row>
    <row r="5" spans="1:10" ht="15.75" x14ac:dyDescent="0.2">
      <c r="C5" s="51" t="s">
        <v>56</v>
      </c>
      <c r="D5" s="29"/>
    </row>
    <row r="6" spans="1:10" ht="7.5" customHeight="1" x14ac:dyDescent="0.2">
      <c r="C6" s="38"/>
      <c r="D6" s="29"/>
    </row>
    <row r="7" spans="1:10" ht="15.75" thickBot="1" x14ac:dyDescent="0.25">
      <c r="A7" s="39" t="s">
        <v>831</v>
      </c>
      <c r="B7" s="29"/>
      <c r="F7" s="77"/>
    </row>
    <row r="8" spans="1:10" s="40" customFormat="1" ht="18" customHeight="1" x14ac:dyDescent="0.2">
      <c r="A8" s="273" t="s">
        <v>2</v>
      </c>
      <c r="B8" s="274" t="s">
        <v>5</v>
      </c>
      <c r="C8" s="273" t="s">
        <v>6</v>
      </c>
      <c r="D8" s="273" t="s">
        <v>7</v>
      </c>
      <c r="E8" s="273" t="s">
        <v>3</v>
      </c>
      <c r="F8" s="272" t="s">
        <v>52</v>
      </c>
      <c r="G8" s="273" t="s">
        <v>0</v>
      </c>
      <c r="H8" s="274" t="s">
        <v>10</v>
      </c>
      <c r="I8" s="269" t="s">
        <v>39</v>
      </c>
      <c r="J8" s="275" t="s">
        <v>4</v>
      </c>
    </row>
    <row r="9" spans="1:10" s="40" customFormat="1" ht="18" customHeight="1" thickBot="1" x14ac:dyDescent="0.25">
      <c r="A9" s="323"/>
      <c r="B9" s="324"/>
      <c r="C9" s="323"/>
      <c r="D9" s="323"/>
      <c r="E9" s="323"/>
      <c r="F9" s="325"/>
      <c r="G9" s="323"/>
      <c r="H9" s="324"/>
      <c r="I9" s="326"/>
      <c r="J9" s="327"/>
    </row>
    <row r="10" spans="1:10" s="40" customFormat="1" ht="21" customHeight="1" x14ac:dyDescent="0.3">
      <c r="A10" s="93">
        <v>1</v>
      </c>
      <c r="B10" s="85" t="s">
        <v>87</v>
      </c>
      <c r="C10" s="86" t="s">
        <v>88</v>
      </c>
      <c r="D10" s="87" t="s">
        <v>89</v>
      </c>
      <c r="E10" s="68" t="s">
        <v>8</v>
      </c>
      <c r="F10" s="329" t="s">
        <v>90</v>
      </c>
      <c r="G10" s="88" t="s">
        <v>55</v>
      </c>
      <c r="H10" s="89">
        <v>42</v>
      </c>
      <c r="I10" s="90">
        <v>3.75</v>
      </c>
      <c r="J10" s="94" t="s">
        <v>57</v>
      </c>
    </row>
    <row r="11" spans="1:10" s="40" customFormat="1" ht="21" customHeight="1" x14ac:dyDescent="0.3">
      <c r="A11" s="95">
        <v>2</v>
      </c>
      <c r="B11" s="79" t="s">
        <v>91</v>
      </c>
      <c r="C11" s="80" t="s">
        <v>92</v>
      </c>
      <c r="D11" s="81" t="s">
        <v>93</v>
      </c>
      <c r="E11" s="54" t="s">
        <v>8</v>
      </c>
      <c r="F11" s="330" t="s">
        <v>94</v>
      </c>
      <c r="G11" s="57" t="s">
        <v>55</v>
      </c>
      <c r="H11" s="55">
        <v>36</v>
      </c>
      <c r="I11" s="82">
        <v>3.67</v>
      </c>
      <c r="J11" s="96" t="s">
        <v>57</v>
      </c>
    </row>
    <row r="12" spans="1:10" s="40" customFormat="1" ht="21" customHeight="1" x14ac:dyDescent="0.3">
      <c r="A12" s="95">
        <v>3</v>
      </c>
      <c r="B12" s="79" t="s">
        <v>95</v>
      </c>
      <c r="C12" s="80" t="s">
        <v>96</v>
      </c>
      <c r="D12" s="81" t="s">
        <v>97</v>
      </c>
      <c r="E12" s="54" t="s">
        <v>8</v>
      </c>
      <c r="F12" s="330" t="s">
        <v>98</v>
      </c>
      <c r="G12" s="57" t="s">
        <v>55</v>
      </c>
      <c r="H12" s="55">
        <v>36</v>
      </c>
      <c r="I12" s="82">
        <v>3.67</v>
      </c>
      <c r="J12" s="96" t="s">
        <v>57</v>
      </c>
    </row>
    <row r="13" spans="1:10" s="40" customFormat="1" ht="21" customHeight="1" x14ac:dyDescent="0.3">
      <c r="A13" s="95">
        <v>4</v>
      </c>
      <c r="B13" s="79" t="s">
        <v>99</v>
      </c>
      <c r="C13" s="80" t="s">
        <v>100</v>
      </c>
      <c r="D13" s="81" t="s">
        <v>101</v>
      </c>
      <c r="E13" s="54" t="s">
        <v>9</v>
      </c>
      <c r="F13" s="330" t="s">
        <v>102</v>
      </c>
      <c r="G13" s="57" t="s">
        <v>55</v>
      </c>
      <c r="H13" s="55">
        <v>42</v>
      </c>
      <c r="I13" s="82">
        <v>3.64</v>
      </c>
      <c r="J13" s="96" t="s">
        <v>57</v>
      </c>
    </row>
    <row r="14" spans="1:10" s="40" customFormat="1" ht="21" customHeight="1" x14ac:dyDescent="0.3">
      <c r="A14" s="95">
        <v>5</v>
      </c>
      <c r="B14" s="79" t="s">
        <v>103</v>
      </c>
      <c r="C14" s="83" t="s">
        <v>104</v>
      </c>
      <c r="D14" s="81" t="s">
        <v>105</v>
      </c>
      <c r="E14" s="54" t="s">
        <v>8</v>
      </c>
      <c r="F14" s="330" t="s">
        <v>106</v>
      </c>
      <c r="G14" s="57" t="s">
        <v>55</v>
      </c>
      <c r="H14" s="55">
        <v>36</v>
      </c>
      <c r="I14" s="82">
        <v>3.63</v>
      </c>
      <c r="J14" s="96" t="s">
        <v>57</v>
      </c>
    </row>
    <row r="15" spans="1:10" s="40" customFormat="1" ht="21" customHeight="1" x14ac:dyDescent="0.3">
      <c r="A15" s="95">
        <v>6</v>
      </c>
      <c r="B15" s="65" t="s">
        <v>107</v>
      </c>
      <c r="C15" s="65" t="s">
        <v>108</v>
      </c>
      <c r="D15" s="66" t="s">
        <v>109</v>
      </c>
      <c r="E15" s="54" t="s">
        <v>8</v>
      </c>
      <c r="F15" s="328" t="s">
        <v>110</v>
      </c>
      <c r="G15" s="57" t="s">
        <v>55</v>
      </c>
      <c r="H15" s="54">
        <v>36</v>
      </c>
      <c r="I15" s="54">
        <v>3.63</v>
      </c>
      <c r="J15" s="72" t="s">
        <v>57</v>
      </c>
    </row>
    <row r="16" spans="1:10" s="40" customFormat="1" ht="21" customHeight="1" x14ac:dyDescent="0.3">
      <c r="A16" s="95">
        <v>7</v>
      </c>
      <c r="B16" s="65" t="s">
        <v>111</v>
      </c>
      <c r="C16" s="65" t="s">
        <v>112</v>
      </c>
      <c r="D16" s="66" t="s">
        <v>113</v>
      </c>
      <c r="E16" s="54" t="s">
        <v>8</v>
      </c>
      <c r="F16" s="328" t="s">
        <v>114</v>
      </c>
      <c r="G16" s="57" t="s">
        <v>55</v>
      </c>
      <c r="H16" s="54">
        <v>36</v>
      </c>
      <c r="I16" s="54">
        <v>3.58</v>
      </c>
      <c r="J16" s="72" t="s">
        <v>57</v>
      </c>
    </row>
    <row r="17" spans="1:10" s="40" customFormat="1" ht="21" customHeight="1" x14ac:dyDescent="0.3">
      <c r="A17" s="95">
        <v>8</v>
      </c>
      <c r="B17" s="65" t="s">
        <v>115</v>
      </c>
      <c r="C17" s="65" t="s">
        <v>116</v>
      </c>
      <c r="D17" s="66" t="s">
        <v>117</v>
      </c>
      <c r="E17" s="54" t="s">
        <v>8</v>
      </c>
      <c r="F17" s="328" t="s">
        <v>118</v>
      </c>
      <c r="G17" s="57" t="s">
        <v>55</v>
      </c>
      <c r="H17" s="54">
        <v>36</v>
      </c>
      <c r="I17" s="54">
        <v>3.58</v>
      </c>
      <c r="J17" s="72" t="s">
        <v>57</v>
      </c>
    </row>
    <row r="18" spans="1:10" s="40" customFormat="1" ht="21" customHeight="1" thickBot="1" x14ac:dyDescent="0.35">
      <c r="A18" s="97">
        <v>9</v>
      </c>
      <c r="B18" s="74" t="s">
        <v>119</v>
      </c>
      <c r="C18" s="74" t="s">
        <v>120</v>
      </c>
      <c r="D18" s="75" t="s">
        <v>121</v>
      </c>
      <c r="E18" s="73" t="s">
        <v>8</v>
      </c>
      <c r="F18" s="92" t="s">
        <v>122</v>
      </c>
      <c r="G18" s="64" t="s">
        <v>55</v>
      </c>
      <c r="H18" s="73">
        <v>36</v>
      </c>
      <c r="I18" s="73">
        <v>3.58</v>
      </c>
      <c r="J18" s="76" t="s">
        <v>57</v>
      </c>
    </row>
    <row r="19" spans="1:10" s="40" customFormat="1" ht="21" customHeight="1" x14ac:dyDescent="0.3">
      <c r="A19" s="317"/>
      <c r="B19" s="318"/>
      <c r="C19" s="318"/>
      <c r="D19" s="319"/>
      <c r="E19" s="320"/>
      <c r="F19" s="321"/>
      <c r="G19" s="322"/>
      <c r="H19" s="320"/>
      <c r="I19" s="320"/>
      <c r="J19" s="320"/>
    </row>
    <row r="20" spans="1:10" s="40" customFormat="1" ht="21" customHeight="1" thickBot="1" x14ac:dyDescent="0.25">
      <c r="A20" s="98" t="s">
        <v>51</v>
      </c>
      <c r="B20" s="98"/>
      <c r="C20" s="98"/>
      <c r="D20" s="98"/>
      <c r="E20" s="98"/>
      <c r="F20" s="98"/>
      <c r="G20" s="98"/>
      <c r="H20" s="98"/>
      <c r="I20" s="98"/>
      <c r="J20" s="98"/>
    </row>
    <row r="21" spans="1:10" s="40" customFormat="1" ht="21" customHeight="1" x14ac:dyDescent="0.2">
      <c r="A21" s="271" t="s">
        <v>2</v>
      </c>
      <c r="B21" s="269" t="s">
        <v>5</v>
      </c>
      <c r="C21" s="268" t="s">
        <v>6</v>
      </c>
      <c r="D21" s="268" t="s">
        <v>7</v>
      </c>
      <c r="E21" s="268" t="s">
        <v>3</v>
      </c>
      <c r="F21" s="268" t="s">
        <v>52</v>
      </c>
      <c r="G21" s="268" t="s">
        <v>0</v>
      </c>
      <c r="H21" s="269" t="s">
        <v>10</v>
      </c>
      <c r="I21" s="269" t="s">
        <v>1</v>
      </c>
      <c r="J21" s="270" t="s">
        <v>4</v>
      </c>
    </row>
    <row r="22" spans="1:10" s="40" customFormat="1" ht="21" customHeight="1" thickBot="1" x14ac:dyDescent="0.25">
      <c r="A22" s="334"/>
      <c r="B22" s="326"/>
      <c r="C22" s="335"/>
      <c r="D22" s="335"/>
      <c r="E22" s="335"/>
      <c r="F22" s="335"/>
      <c r="G22" s="335"/>
      <c r="H22" s="326"/>
      <c r="I22" s="326"/>
      <c r="J22" s="336"/>
    </row>
    <row r="23" spans="1:10" s="40" customFormat="1" ht="21" customHeight="1" x14ac:dyDescent="0.2">
      <c r="A23" s="67">
        <v>1</v>
      </c>
      <c r="B23" s="89" t="s">
        <v>123</v>
      </c>
      <c r="C23" s="347" t="s">
        <v>124</v>
      </c>
      <c r="D23" s="347" t="s">
        <v>125</v>
      </c>
      <c r="E23" s="89" t="s">
        <v>9</v>
      </c>
      <c r="F23" s="88" t="s">
        <v>126</v>
      </c>
      <c r="G23" s="89" t="s">
        <v>12</v>
      </c>
      <c r="H23" s="89">
        <v>155</v>
      </c>
      <c r="I23" s="148">
        <v>3.76</v>
      </c>
      <c r="J23" s="348" t="s">
        <v>57</v>
      </c>
    </row>
    <row r="24" spans="1:10" s="40" customFormat="1" ht="21" customHeight="1" x14ac:dyDescent="0.2">
      <c r="A24" s="60">
        <v>2</v>
      </c>
      <c r="B24" s="55" t="s">
        <v>127</v>
      </c>
      <c r="C24" s="56" t="s">
        <v>128</v>
      </c>
      <c r="D24" s="56" t="s">
        <v>129</v>
      </c>
      <c r="E24" s="55" t="s">
        <v>9</v>
      </c>
      <c r="F24" s="57" t="s">
        <v>130</v>
      </c>
      <c r="G24" s="55" t="s">
        <v>12</v>
      </c>
      <c r="H24" s="55">
        <v>155</v>
      </c>
      <c r="I24" s="58">
        <v>3.75</v>
      </c>
      <c r="J24" s="61" t="s">
        <v>57</v>
      </c>
    </row>
    <row r="25" spans="1:10" s="40" customFormat="1" ht="21" customHeight="1" x14ac:dyDescent="0.2">
      <c r="A25" s="60">
        <v>3</v>
      </c>
      <c r="B25" s="55" t="s">
        <v>131</v>
      </c>
      <c r="C25" s="56" t="s">
        <v>132</v>
      </c>
      <c r="D25" s="56" t="s">
        <v>133</v>
      </c>
      <c r="E25" s="55" t="s">
        <v>9</v>
      </c>
      <c r="F25" s="57" t="s">
        <v>134</v>
      </c>
      <c r="G25" s="55" t="s">
        <v>12</v>
      </c>
      <c r="H25" s="55">
        <v>149</v>
      </c>
      <c r="I25" s="58">
        <v>3.74</v>
      </c>
      <c r="J25" s="61" t="s">
        <v>57</v>
      </c>
    </row>
    <row r="26" spans="1:10" s="40" customFormat="1" ht="21" customHeight="1" x14ac:dyDescent="0.2">
      <c r="A26" s="60">
        <v>4</v>
      </c>
      <c r="B26" s="55" t="s">
        <v>135</v>
      </c>
      <c r="C26" s="56" t="s">
        <v>136</v>
      </c>
      <c r="D26" s="56" t="s">
        <v>137</v>
      </c>
      <c r="E26" s="55" t="s">
        <v>9</v>
      </c>
      <c r="F26" s="57" t="s">
        <v>138</v>
      </c>
      <c r="G26" s="55" t="s">
        <v>12</v>
      </c>
      <c r="H26" s="55">
        <v>155</v>
      </c>
      <c r="I26" s="58">
        <v>3.73</v>
      </c>
      <c r="J26" s="61" t="s">
        <v>57</v>
      </c>
    </row>
    <row r="27" spans="1:10" s="40" customFormat="1" ht="21" customHeight="1" x14ac:dyDescent="0.2">
      <c r="A27" s="60">
        <v>5</v>
      </c>
      <c r="B27" s="55" t="s">
        <v>139</v>
      </c>
      <c r="C27" s="56" t="s">
        <v>140</v>
      </c>
      <c r="D27" s="56" t="s">
        <v>141</v>
      </c>
      <c r="E27" s="55" t="s">
        <v>9</v>
      </c>
      <c r="F27" s="57" t="s">
        <v>142</v>
      </c>
      <c r="G27" s="55" t="s">
        <v>12</v>
      </c>
      <c r="H27" s="55">
        <v>149</v>
      </c>
      <c r="I27" s="58">
        <v>3.67</v>
      </c>
      <c r="J27" s="61" t="s">
        <v>57</v>
      </c>
    </row>
    <row r="28" spans="1:10" s="40" customFormat="1" ht="21" customHeight="1" x14ac:dyDescent="0.2">
      <c r="A28" s="60">
        <v>6</v>
      </c>
      <c r="B28" s="55" t="s">
        <v>143</v>
      </c>
      <c r="C28" s="56" t="s">
        <v>144</v>
      </c>
      <c r="D28" s="56" t="s">
        <v>145</v>
      </c>
      <c r="E28" s="55" t="s">
        <v>9</v>
      </c>
      <c r="F28" s="57" t="s">
        <v>146</v>
      </c>
      <c r="G28" s="55" t="s">
        <v>12</v>
      </c>
      <c r="H28" s="55">
        <v>152</v>
      </c>
      <c r="I28" s="58">
        <v>3.65</v>
      </c>
      <c r="J28" s="61" t="s">
        <v>57</v>
      </c>
    </row>
    <row r="29" spans="1:10" s="40" customFormat="1" ht="21" customHeight="1" x14ac:dyDescent="0.2">
      <c r="A29" s="60">
        <v>7</v>
      </c>
      <c r="B29" s="55" t="s">
        <v>147</v>
      </c>
      <c r="C29" s="56" t="s">
        <v>148</v>
      </c>
      <c r="D29" s="56" t="s">
        <v>149</v>
      </c>
      <c r="E29" s="55" t="s">
        <v>9</v>
      </c>
      <c r="F29" s="57" t="s">
        <v>150</v>
      </c>
      <c r="G29" s="55" t="s">
        <v>12</v>
      </c>
      <c r="H29" s="55">
        <v>152</v>
      </c>
      <c r="I29" s="58">
        <v>3.65</v>
      </c>
      <c r="J29" s="61" t="s">
        <v>57</v>
      </c>
    </row>
    <row r="30" spans="1:10" s="40" customFormat="1" ht="21" customHeight="1" x14ac:dyDescent="0.2">
      <c r="A30" s="60">
        <v>8</v>
      </c>
      <c r="B30" s="55" t="s">
        <v>151</v>
      </c>
      <c r="C30" s="56" t="s">
        <v>152</v>
      </c>
      <c r="D30" s="56" t="s">
        <v>153</v>
      </c>
      <c r="E30" s="55" t="s">
        <v>9</v>
      </c>
      <c r="F30" s="57" t="s">
        <v>154</v>
      </c>
      <c r="G30" s="55" t="s">
        <v>12</v>
      </c>
      <c r="H30" s="55">
        <v>149</v>
      </c>
      <c r="I30" s="58">
        <v>3.64</v>
      </c>
      <c r="J30" s="61" t="s">
        <v>57</v>
      </c>
    </row>
    <row r="31" spans="1:10" s="40" customFormat="1" ht="21" customHeight="1" x14ac:dyDescent="0.2">
      <c r="A31" s="60">
        <v>9</v>
      </c>
      <c r="B31" s="55" t="s">
        <v>155</v>
      </c>
      <c r="C31" s="56" t="s">
        <v>156</v>
      </c>
      <c r="D31" s="56" t="s">
        <v>157</v>
      </c>
      <c r="E31" s="55" t="s">
        <v>8</v>
      </c>
      <c r="F31" s="57" t="s">
        <v>158</v>
      </c>
      <c r="G31" s="55" t="s">
        <v>12</v>
      </c>
      <c r="H31" s="55">
        <v>149</v>
      </c>
      <c r="I31" s="58">
        <v>3.64</v>
      </c>
      <c r="J31" s="61" t="s">
        <v>57</v>
      </c>
    </row>
    <row r="32" spans="1:10" s="40" customFormat="1" ht="21" customHeight="1" x14ac:dyDescent="0.2">
      <c r="A32" s="60">
        <v>10</v>
      </c>
      <c r="B32" s="55" t="s">
        <v>159</v>
      </c>
      <c r="C32" s="56" t="s">
        <v>160</v>
      </c>
      <c r="D32" s="56" t="s">
        <v>161</v>
      </c>
      <c r="E32" s="55" t="s">
        <v>9</v>
      </c>
      <c r="F32" s="57" t="s">
        <v>162</v>
      </c>
      <c r="G32" s="55" t="s">
        <v>12</v>
      </c>
      <c r="H32" s="55">
        <v>155</v>
      </c>
      <c r="I32" s="58">
        <v>3.63</v>
      </c>
      <c r="J32" s="61" t="s">
        <v>57</v>
      </c>
    </row>
    <row r="33" spans="1:10" s="40" customFormat="1" ht="21" customHeight="1" x14ac:dyDescent="0.2">
      <c r="A33" s="60">
        <v>11</v>
      </c>
      <c r="B33" s="55" t="s">
        <v>163</v>
      </c>
      <c r="C33" s="56" t="s">
        <v>164</v>
      </c>
      <c r="D33" s="56" t="s">
        <v>165</v>
      </c>
      <c r="E33" s="55" t="s">
        <v>9</v>
      </c>
      <c r="F33" s="57" t="s">
        <v>166</v>
      </c>
      <c r="G33" s="55" t="s">
        <v>12</v>
      </c>
      <c r="H33" s="55">
        <v>155</v>
      </c>
      <c r="I33" s="58">
        <v>3.62</v>
      </c>
      <c r="J33" s="61" t="s">
        <v>57</v>
      </c>
    </row>
    <row r="34" spans="1:10" s="40" customFormat="1" ht="21" customHeight="1" x14ac:dyDescent="0.2">
      <c r="A34" s="60">
        <v>12</v>
      </c>
      <c r="B34" s="55" t="s">
        <v>167</v>
      </c>
      <c r="C34" s="56" t="s">
        <v>168</v>
      </c>
      <c r="D34" s="59" t="s">
        <v>169</v>
      </c>
      <c r="E34" s="55" t="s">
        <v>9</v>
      </c>
      <c r="F34" s="57" t="s">
        <v>170</v>
      </c>
      <c r="G34" s="55" t="s">
        <v>12</v>
      </c>
      <c r="H34" s="55">
        <v>152</v>
      </c>
      <c r="I34" s="58">
        <v>3.62</v>
      </c>
      <c r="J34" s="61" t="s">
        <v>57</v>
      </c>
    </row>
    <row r="35" spans="1:10" s="40" customFormat="1" ht="21" customHeight="1" x14ac:dyDescent="0.2">
      <c r="A35" s="60">
        <v>13</v>
      </c>
      <c r="B35" s="55" t="s">
        <v>171</v>
      </c>
      <c r="C35" s="56" t="s">
        <v>172</v>
      </c>
      <c r="D35" s="59" t="s">
        <v>173</v>
      </c>
      <c r="E35" s="55" t="s">
        <v>9</v>
      </c>
      <c r="F35" s="57" t="s">
        <v>174</v>
      </c>
      <c r="G35" s="55" t="s">
        <v>12</v>
      </c>
      <c r="H35" s="55">
        <v>152</v>
      </c>
      <c r="I35" s="58">
        <v>3.61</v>
      </c>
      <c r="J35" s="61" t="s">
        <v>57</v>
      </c>
    </row>
    <row r="36" spans="1:10" s="40" customFormat="1" ht="21" customHeight="1" x14ac:dyDescent="0.2">
      <c r="A36" s="60">
        <v>14</v>
      </c>
      <c r="B36" s="55" t="s">
        <v>175</v>
      </c>
      <c r="C36" s="56" t="s">
        <v>176</v>
      </c>
      <c r="D36" s="59" t="s">
        <v>177</v>
      </c>
      <c r="E36" s="55" t="s">
        <v>9</v>
      </c>
      <c r="F36" s="57" t="s">
        <v>178</v>
      </c>
      <c r="G36" s="55" t="s">
        <v>12</v>
      </c>
      <c r="H36" s="55">
        <v>152</v>
      </c>
      <c r="I36" s="58">
        <v>3.61</v>
      </c>
      <c r="J36" s="61" t="s">
        <v>57</v>
      </c>
    </row>
    <row r="37" spans="1:10" s="40" customFormat="1" ht="21" customHeight="1" x14ac:dyDescent="0.2">
      <c r="A37" s="60">
        <v>15</v>
      </c>
      <c r="B37" s="55" t="s">
        <v>179</v>
      </c>
      <c r="C37" s="56" t="s">
        <v>180</v>
      </c>
      <c r="D37" s="59" t="s">
        <v>181</v>
      </c>
      <c r="E37" s="55" t="s">
        <v>9</v>
      </c>
      <c r="F37" s="57" t="s">
        <v>182</v>
      </c>
      <c r="G37" s="55" t="s">
        <v>12</v>
      </c>
      <c r="H37" s="55">
        <v>149</v>
      </c>
      <c r="I37" s="58">
        <v>3.61</v>
      </c>
      <c r="J37" s="61" t="s">
        <v>57</v>
      </c>
    </row>
    <row r="38" spans="1:10" s="40" customFormat="1" ht="21" customHeight="1" x14ac:dyDescent="0.2">
      <c r="A38" s="60">
        <v>16</v>
      </c>
      <c r="B38" s="55" t="s">
        <v>183</v>
      </c>
      <c r="C38" s="56" t="s">
        <v>184</v>
      </c>
      <c r="D38" s="59" t="s">
        <v>185</v>
      </c>
      <c r="E38" s="55" t="s">
        <v>8</v>
      </c>
      <c r="F38" s="57" t="s">
        <v>186</v>
      </c>
      <c r="G38" s="55" t="s">
        <v>12</v>
      </c>
      <c r="H38" s="55">
        <v>153</v>
      </c>
      <c r="I38" s="58">
        <v>3.58</v>
      </c>
      <c r="J38" s="61" t="s">
        <v>57</v>
      </c>
    </row>
    <row r="39" spans="1:10" s="40" customFormat="1" ht="21" customHeight="1" x14ac:dyDescent="0.2">
      <c r="A39" s="60">
        <v>17</v>
      </c>
      <c r="B39" s="55" t="s">
        <v>187</v>
      </c>
      <c r="C39" s="56" t="s">
        <v>188</v>
      </c>
      <c r="D39" s="59" t="s">
        <v>189</v>
      </c>
      <c r="E39" s="55" t="s">
        <v>9</v>
      </c>
      <c r="F39" s="57" t="s">
        <v>190</v>
      </c>
      <c r="G39" s="55" t="s">
        <v>12</v>
      </c>
      <c r="H39" s="55">
        <v>155</v>
      </c>
      <c r="I39" s="58">
        <v>3.58</v>
      </c>
      <c r="J39" s="61" t="s">
        <v>57</v>
      </c>
    </row>
    <row r="40" spans="1:10" s="40" customFormat="1" ht="21" customHeight="1" x14ac:dyDescent="0.2">
      <c r="A40" s="60">
        <v>18</v>
      </c>
      <c r="B40" s="55" t="s">
        <v>191</v>
      </c>
      <c r="C40" s="56" t="s">
        <v>192</v>
      </c>
      <c r="D40" s="59" t="s">
        <v>193</v>
      </c>
      <c r="E40" s="55" t="s">
        <v>9</v>
      </c>
      <c r="F40" s="57" t="s">
        <v>194</v>
      </c>
      <c r="G40" s="55" t="s">
        <v>12</v>
      </c>
      <c r="H40" s="55">
        <v>153</v>
      </c>
      <c r="I40" s="58">
        <v>3.56</v>
      </c>
      <c r="J40" s="61" t="s">
        <v>57</v>
      </c>
    </row>
    <row r="41" spans="1:10" s="40" customFormat="1" ht="21" customHeight="1" x14ac:dyDescent="0.2">
      <c r="A41" s="60">
        <v>19</v>
      </c>
      <c r="B41" s="55" t="s">
        <v>195</v>
      </c>
      <c r="C41" s="56" t="s">
        <v>196</v>
      </c>
      <c r="D41" s="59" t="s">
        <v>197</v>
      </c>
      <c r="E41" s="55" t="s">
        <v>9</v>
      </c>
      <c r="F41" s="57" t="s">
        <v>198</v>
      </c>
      <c r="G41" s="55" t="s">
        <v>12</v>
      </c>
      <c r="H41" s="55">
        <v>149</v>
      </c>
      <c r="I41" s="58">
        <v>3.55</v>
      </c>
      <c r="J41" s="61" t="s">
        <v>57</v>
      </c>
    </row>
    <row r="42" spans="1:10" s="40" customFormat="1" ht="21" customHeight="1" x14ac:dyDescent="0.2">
      <c r="A42" s="60">
        <v>20</v>
      </c>
      <c r="B42" s="55" t="s">
        <v>199</v>
      </c>
      <c r="C42" s="56" t="s">
        <v>200</v>
      </c>
      <c r="D42" s="59" t="s">
        <v>201</v>
      </c>
      <c r="E42" s="55" t="s">
        <v>9</v>
      </c>
      <c r="F42" s="57" t="s">
        <v>202</v>
      </c>
      <c r="G42" s="55" t="s">
        <v>12</v>
      </c>
      <c r="H42" s="55">
        <v>152</v>
      </c>
      <c r="I42" s="58">
        <v>3.54</v>
      </c>
      <c r="J42" s="61" t="s">
        <v>57</v>
      </c>
    </row>
    <row r="43" spans="1:10" s="40" customFormat="1" ht="21" customHeight="1" x14ac:dyDescent="0.2">
      <c r="A43" s="60">
        <v>21</v>
      </c>
      <c r="B43" s="55" t="s">
        <v>203</v>
      </c>
      <c r="C43" s="56" t="s">
        <v>204</v>
      </c>
      <c r="D43" s="59" t="s">
        <v>205</v>
      </c>
      <c r="E43" s="55" t="s">
        <v>8</v>
      </c>
      <c r="F43" s="57" t="s">
        <v>206</v>
      </c>
      <c r="G43" s="55" t="s">
        <v>12</v>
      </c>
      <c r="H43" s="55">
        <v>149</v>
      </c>
      <c r="I43" s="58">
        <v>3.53</v>
      </c>
      <c r="J43" s="61" t="s">
        <v>57</v>
      </c>
    </row>
    <row r="44" spans="1:10" s="40" customFormat="1" ht="21" customHeight="1" x14ac:dyDescent="0.2">
      <c r="A44" s="60">
        <v>22</v>
      </c>
      <c r="B44" s="55" t="s">
        <v>207</v>
      </c>
      <c r="C44" s="56" t="s">
        <v>208</v>
      </c>
      <c r="D44" s="59" t="s">
        <v>209</v>
      </c>
      <c r="E44" s="55" t="s">
        <v>8</v>
      </c>
      <c r="F44" s="57" t="s">
        <v>210</v>
      </c>
      <c r="G44" s="55" t="s">
        <v>12</v>
      </c>
      <c r="H44" s="55">
        <v>155</v>
      </c>
      <c r="I44" s="58">
        <v>3.52</v>
      </c>
      <c r="J44" s="61" t="s">
        <v>57</v>
      </c>
    </row>
    <row r="45" spans="1:10" s="40" customFormat="1" ht="21" customHeight="1" x14ac:dyDescent="0.2">
      <c r="A45" s="60">
        <v>23</v>
      </c>
      <c r="B45" s="55" t="s">
        <v>211</v>
      </c>
      <c r="C45" s="56" t="s">
        <v>212</v>
      </c>
      <c r="D45" s="59" t="s">
        <v>213</v>
      </c>
      <c r="E45" s="55" t="s">
        <v>8</v>
      </c>
      <c r="F45" s="57" t="s">
        <v>214</v>
      </c>
      <c r="G45" s="55" t="s">
        <v>12</v>
      </c>
      <c r="H45" s="55">
        <v>155</v>
      </c>
      <c r="I45" s="58">
        <v>3.51</v>
      </c>
      <c r="J45" s="61" t="s">
        <v>57</v>
      </c>
    </row>
    <row r="46" spans="1:10" s="40" customFormat="1" ht="21" customHeight="1" x14ac:dyDescent="0.2">
      <c r="A46" s="60">
        <v>24</v>
      </c>
      <c r="B46" s="55" t="s">
        <v>215</v>
      </c>
      <c r="C46" s="56" t="s">
        <v>216</v>
      </c>
      <c r="D46" s="59" t="s">
        <v>217</v>
      </c>
      <c r="E46" s="55" t="s">
        <v>9</v>
      </c>
      <c r="F46" s="57" t="s">
        <v>218</v>
      </c>
      <c r="G46" s="55" t="s">
        <v>12</v>
      </c>
      <c r="H46" s="55">
        <v>149</v>
      </c>
      <c r="I46" s="58">
        <v>3.51</v>
      </c>
      <c r="J46" s="61" t="s">
        <v>57</v>
      </c>
    </row>
    <row r="47" spans="1:10" s="29" customFormat="1" ht="16.5" x14ac:dyDescent="0.2">
      <c r="A47" s="60">
        <v>25</v>
      </c>
      <c r="B47" s="55" t="s">
        <v>219</v>
      </c>
      <c r="C47" s="56" t="s">
        <v>220</v>
      </c>
      <c r="D47" s="59" t="s">
        <v>221</v>
      </c>
      <c r="E47" s="55" t="s">
        <v>9</v>
      </c>
      <c r="F47" s="57" t="s">
        <v>222</v>
      </c>
      <c r="G47" s="55" t="s">
        <v>12</v>
      </c>
      <c r="H47" s="55">
        <v>152</v>
      </c>
      <c r="I47" s="58">
        <v>3.5</v>
      </c>
      <c r="J47" s="61" t="s">
        <v>57</v>
      </c>
    </row>
    <row r="48" spans="1:10" s="29" customFormat="1" ht="21" customHeight="1" x14ac:dyDescent="0.2">
      <c r="A48" s="60">
        <v>26</v>
      </c>
      <c r="B48" s="55" t="s">
        <v>223</v>
      </c>
      <c r="C48" s="56" t="s">
        <v>224</v>
      </c>
      <c r="D48" s="59" t="s">
        <v>225</v>
      </c>
      <c r="E48" s="55" t="s">
        <v>9</v>
      </c>
      <c r="F48" s="57" t="s">
        <v>226</v>
      </c>
      <c r="G48" s="55" t="s">
        <v>12</v>
      </c>
      <c r="H48" s="55">
        <v>152</v>
      </c>
      <c r="I48" s="58">
        <v>3.5</v>
      </c>
      <c r="J48" s="61" t="s">
        <v>57</v>
      </c>
    </row>
    <row r="49" spans="1:10" ht="21" customHeight="1" x14ac:dyDescent="0.2">
      <c r="A49" s="60">
        <v>27</v>
      </c>
      <c r="B49" s="55" t="s">
        <v>227</v>
      </c>
      <c r="C49" s="56" t="s">
        <v>228</v>
      </c>
      <c r="D49" s="59" t="s">
        <v>229</v>
      </c>
      <c r="E49" s="55" t="s">
        <v>9</v>
      </c>
      <c r="F49" s="57" t="s">
        <v>230</v>
      </c>
      <c r="G49" s="55" t="s">
        <v>12</v>
      </c>
      <c r="H49" s="55">
        <v>152</v>
      </c>
      <c r="I49" s="58">
        <v>3.5</v>
      </c>
      <c r="J49" s="61" t="s">
        <v>57</v>
      </c>
    </row>
    <row r="50" spans="1:10" ht="21" customHeight="1" x14ac:dyDescent="0.2">
      <c r="A50" s="60">
        <v>28</v>
      </c>
      <c r="B50" s="55" t="s">
        <v>231</v>
      </c>
      <c r="C50" s="56" t="s">
        <v>232</v>
      </c>
      <c r="D50" s="59" t="s">
        <v>233</v>
      </c>
      <c r="E50" s="55" t="s">
        <v>9</v>
      </c>
      <c r="F50" s="57" t="s">
        <v>234</v>
      </c>
      <c r="G50" s="55" t="s">
        <v>12</v>
      </c>
      <c r="H50" s="55">
        <v>152</v>
      </c>
      <c r="I50" s="58">
        <v>3.5</v>
      </c>
      <c r="J50" s="61" t="s">
        <v>57</v>
      </c>
    </row>
    <row r="51" spans="1:10" ht="21" customHeight="1" x14ac:dyDescent="0.2">
      <c r="A51" s="60">
        <v>29</v>
      </c>
      <c r="B51" s="55" t="s">
        <v>235</v>
      </c>
      <c r="C51" s="56" t="s">
        <v>236</v>
      </c>
      <c r="D51" s="59" t="s">
        <v>237</v>
      </c>
      <c r="E51" s="55" t="s">
        <v>9</v>
      </c>
      <c r="F51" s="57" t="s">
        <v>238</v>
      </c>
      <c r="G51" s="55" t="s">
        <v>12</v>
      </c>
      <c r="H51" s="55">
        <v>152</v>
      </c>
      <c r="I51" s="58">
        <v>3.5</v>
      </c>
      <c r="J51" s="61" t="s">
        <v>57</v>
      </c>
    </row>
    <row r="52" spans="1:10" ht="21" customHeight="1" x14ac:dyDescent="0.2">
      <c r="A52" s="60">
        <v>30</v>
      </c>
      <c r="B52" s="55" t="s">
        <v>239</v>
      </c>
      <c r="C52" s="56" t="s">
        <v>240</v>
      </c>
      <c r="D52" s="59" t="s">
        <v>241</v>
      </c>
      <c r="E52" s="55" t="s">
        <v>9</v>
      </c>
      <c r="F52" s="57" t="s">
        <v>242</v>
      </c>
      <c r="G52" s="55" t="s">
        <v>12</v>
      </c>
      <c r="H52" s="55">
        <v>152</v>
      </c>
      <c r="I52" s="58">
        <v>3.49</v>
      </c>
      <c r="J52" s="61" t="s">
        <v>57</v>
      </c>
    </row>
    <row r="53" spans="1:10" ht="21" customHeight="1" x14ac:dyDescent="0.2">
      <c r="A53" s="60">
        <v>31</v>
      </c>
      <c r="B53" s="55" t="s">
        <v>243</v>
      </c>
      <c r="C53" s="56" t="s">
        <v>244</v>
      </c>
      <c r="D53" s="59" t="s">
        <v>245</v>
      </c>
      <c r="E53" s="55" t="s">
        <v>9</v>
      </c>
      <c r="F53" s="57" t="s">
        <v>246</v>
      </c>
      <c r="G53" s="55" t="s">
        <v>12</v>
      </c>
      <c r="H53" s="55">
        <v>153</v>
      </c>
      <c r="I53" s="58">
        <v>3.49</v>
      </c>
      <c r="J53" s="61" t="s">
        <v>57</v>
      </c>
    </row>
    <row r="54" spans="1:10" ht="21" customHeight="1" x14ac:dyDescent="0.2">
      <c r="A54" s="60">
        <v>32</v>
      </c>
      <c r="B54" s="55" t="s">
        <v>247</v>
      </c>
      <c r="C54" s="56" t="s">
        <v>248</v>
      </c>
      <c r="D54" s="59" t="s">
        <v>249</v>
      </c>
      <c r="E54" s="55" t="s">
        <v>8</v>
      </c>
      <c r="F54" s="57" t="s">
        <v>250</v>
      </c>
      <c r="G54" s="55" t="s">
        <v>12</v>
      </c>
      <c r="H54" s="55">
        <v>149</v>
      </c>
      <c r="I54" s="58">
        <v>3.49</v>
      </c>
      <c r="J54" s="61" t="s">
        <v>57</v>
      </c>
    </row>
    <row r="55" spans="1:10" ht="21" customHeight="1" x14ac:dyDescent="0.2">
      <c r="A55" s="60">
        <v>33</v>
      </c>
      <c r="B55" s="55" t="s">
        <v>251</v>
      </c>
      <c r="C55" s="56" t="s">
        <v>252</v>
      </c>
      <c r="D55" s="59" t="s">
        <v>253</v>
      </c>
      <c r="E55" s="55" t="s">
        <v>9</v>
      </c>
      <c r="F55" s="57" t="s">
        <v>254</v>
      </c>
      <c r="G55" s="55" t="s">
        <v>12</v>
      </c>
      <c r="H55" s="55">
        <v>152</v>
      </c>
      <c r="I55" s="58">
        <v>3.48</v>
      </c>
      <c r="J55" s="61" t="s">
        <v>57</v>
      </c>
    </row>
    <row r="56" spans="1:10" ht="21" customHeight="1" x14ac:dyDescent="0.2">
      <c r="A56" s="60">
        <v>34</v>
      </c>
      <c r="B56" s="55" t="s">
        <v>255</v>
      </c>
      <c r="C56" s="56" t="s">
        <v>256</v>
      </c>
      <c r="D56" s="59" t="s">
        <v>257</v>
      </c>
      <c r="E56" s="55" t="s">
        <v>9</v>
      </c>
      <c r="F56" s="57" t="s">
        <v>258</v>
      </c>
      <c r="G56" s="55" t="s">
        <v>12</v>
      </c>
      <c r="H56" s="55">
        <v>155</v>
      </c>
      <c r="I56" s="58">
        <v>3.48</v>
      </c>
      <c r="J56" s="61" t="s">
        <v>57</v>
      </c>
    </row>
    <row r="57" spans="1:10" ht="21" customHeight="1" x14ac:dyDescent="0.2">
      <c r="A57" s="60">
        <v>35</v>
      </c>
      <c r="B57" s="55" t="s">
        <v>259</v>
      </c>
      <c r="C57" s="56" t="s">
        <v>260</v>
      </c>
      <c r="D57" s="59" t="s">
        <v>261</v>
      </c>
      <c r="E57" s="55" t="s">
        <v>9</v>
      </c>
      <c r="F57" s="57" t="s">
        <v>262</v>
      </c>
      <c r="G57" s="55" t="s">
        <v>12</v>
      </c>
      <c r="H57" s="55">
        <v>153</v>
      </c>
      <c r="I57" s="58">
        <v>3.48</v>
      </c>
      <c r="J57" s="61" t="s">
        <v>57</v>
      </c>
    </row>
    <row r="58" spans="1:10" ht="21" customHeight="1" x14ac:dyDescent="0.2">
      <c r="A58" s="60">
        <v>36</v>
      </c>
      <c r="B58" s="55" t="s">
        <v>263</v>
      </c>
      <c r="C58" s="56" t="s">
        <v>264</v>
      </c>
      <c r="D58" s="59" t="s">
        <v>265</v>
      </c>
      <c r="E58" s="55" t="s">
        <v>9</v>
      </c>
      <c r="F58" s="57" t="s">
        <v>266</v>
      </c>
      <c r="G58" s="55" t="s">
        <v>12</v>
      </c>
      <c r="H58" s="55">
        <v>149</v>
      </c>
      <c r="I58" s="58">
        <v>3.47</v>
      </c>
      <c r="J58" s="61" t="s">
        <v>57</v>
      </c>
    </row>
    <row r="59" spans="1:10" ht="21" customHeight="1" x14ac:dyDescent="0.2">
      <c r="A59" s="60">
        <v>37</v>
      </c>
      <c r="B59" s="55" t="s">
        <v>267</v>
      </c>
      <c r="C59" s="56" t="s">
        <v>268</v>
      </c>
      <c r="D59" s="59" t="s">
        <v>269</v>
      </c>
      <c r="E59" s="55" t="s">
        <v>8</v>
      </c>
      <c r="F59" s="57" t="s">
        <v>270</v>
      </c>
      <c r="G59" s="55" t="s">
        <v>12</v>
      </c>
      <c r="H59" s="55">
        <v>149</v>
      </c>
      <c r="I59" s="58">
        <v>3.47</v>
      </c>
      <c r="J59" s="61" t="s">
        <v>57</v>
      </c>
    </row>
    <row r="60" spans="1:10" ht="21" customHeight="1" x14ac:dyDescent="0.2">
      <c r="A60" s="60">
        <v>38</v>
      </c>
      <c r="B60" s="55" t="s">
        <v>271</v>
      </c>
      <c r="C60" s="56" t="s">
        <v>272</v>
      </c>
      <c r="D60" s="59" t="s">
        <v>273</v>
      </c>
      <c r="E60" s="55" t="s">
        <v>8</v>
      </c>
      <c r="F60" s="57" t="s">
        <v>274</v>
      </c>
      <c r="G60" s="55" t="s">
        <v>12</v>
      </c>
      <c r="H60" s="55">
        <v>155</v>
      </c>
      <c r="I60" s="58">
        <v>3.47</v>
      </c>
      <c r="J60" s="61" t="s">
        <v>57</v>
      </c>
    </row>
    <row r="61" spans="1:10" ht="21" customHeight="1" x14ac:dyDescent="0.2">
      <c r="A61" s="60">
        <v>39</v>
      </c>
      <c r="B61" s="55" t="s">
        <v>275</v>
      </c>
      <c r="C61" s="56" t="s">
        <v>276</v>
      </c>
      <c r="D61" s="59" t="s">
        <v>277</v>
      </c>
      <c r="E61" s="55" t="s">
        <v>8</v>
      </c>
      <c r="F61" s="57" t="s">
        <v>278</v>
      </c>
      <c r="G61" s="55" t="s">
        <v>12</v>
      </c>
      <c r="H61" s="55">
        <v>151</v>
      </c>
      <c r="I61" s="58">
        <v>3.47</v>
      </c>
      <c r="J61" s="61" t="s">
        <v>57</v>
      </c>
    </row>
    <row r="62" spans="1:10" ht="21" customHeight="1" x14ac:dyDescent="0.2">
      <c r="A62" s="60">
        <v>40</v>
      </c>
      <c r="B62" s="55" t="s">
        <v>279</v>
      </c>
      <c r="C62" s="56" t="s">
        <v>280</v>
      </c>
      <c r="D62" s="59" t="s">
        <v>281</v>
      </c>
      <c r="E62" s="55" t="s">
        <v>9</v>
      </c>
      <c r="F62" s="57" t="s">
        <v>282</v>
      </c>
      <c r="G62" s="55" t="s">
        <v>12</v>
      </c>
      <c r="H62" s="55">
        <v>156</v>
      </c>
      <c r="I62" s="58">
        <v>3.45</v>
      </c>
      <c r="J62" s="61" t="s">
        <v>57</v>
      </c>
    </row>
    <row r="63" spans="1:10" ht="21" customHeight="1" x14ac:dyDescent="0.2">
      <c r="A63" s="60">
        <v>41</v>
      </c>
      <c r="B63" s="55" t="s">
        <v>283</v>
      </c>
      <c r="C63" s="56" t="s">
        <v>284</v>
      </c>
      <c r="D63" s="59" t="s">
        <v>285</v>
      </c>
      <c r="E63" s="55" t="s">
        <v>9</v>
      </c>
      <c r="F63" s="57" t="s">
        <v>286</v>
      </c>
      <c r="G63" s="55" t="s">
        <v>12</v>
      </c>
      <c r="H63" s="55">
        <v>152</v>
      </c>
      <c r="I63" s="58">
        <v>3.45</v>
      </c>
      <c r="J63" s="61" t="s">
        <v>57</v>
      </c>
    </row>
    <row r="64" spans="1:10" ht="21" customHeight="1" x14ac:dyDescent="0.2">
      <c r="A64" s="60">
        <v>42</v>
      </c>
      <c r="B64" s="55" t="s">
        <v>287</v>
      </c>
      <c r="C64" s="56" t="s">
        <v>288</v>
      </c>
      <c r="D64" s="59" t="s">
        <v>289</v>
      </c>
      <c r="E64" s="55" t="s">
        <v>9</v>
      </c>
      <c r="F64" s="57" t="s">
        <v>290</v>
      </c>
      <c r="G64" s="55" t="s">
        <v>12</v>
      </c>
      <c r="H64" s="55">
        <v>152</v>
      </c>
      <c r="I64" s="58">
        <v>3.45</v>
      </c>
      <c r="J64" s="61" t="s">
        <v>57</v>
      </c>
    </row>
    <row r="65" spans="1:10" ht="21" customHeight="1" x14ac:dyDescent="0.2">
      <c r="A65" s="60">
        <v>43</v>
      </c>
      <c r="B65" s="55" t="s">
        <v>291</v>
      </c>
      <c r="C65" s="56" t="s">
        <v>292</v>
      </c>
      <c r="D65" s="59" t="s">
        <v>293</v>
      </c>
      <c r="E65" s="55" t="s">
        <v>9</v>
      </c>
      <c r="F65" s="57" t="s">
        <v>294</v>
      </c>
      <c r="G65" s="55" t="s">
        <v>12</v>
      </c>
      <c r="H65" s="55">
        <v>158</v>
      </c>
      <c r="I65" s="58">
        <v>3.45</v>
      </c>
      <c r="J65" s="61" t="s">
        <v>57</v>
      </c>
    </row>
    <row r="66" spans="1:10" ht="21" customHeight="1" x14ac:dyDescent="0.2">
      <c r="A66" s="60">
        <v>44</v>
      </c>
      <c r="B66" s="55" t="s">
        <v>295</v>
      </c>
      <c r="C66" s="56" t="s">
        <v>296</v>
      </c>
      <c r="D66" s="59" t="s">
        <v>297</v>
      </c>
      <c r="E66" s="55" t="s">
        <v>9</v>
      </c>
      <c r="F66" s="57" t="s">
        <v>298</v>
      </c>
      <c r="G66" s="55" t="s">
        <v>12</v>
      </c>
      <c r="H66" s="55">
        <v>149</v>
      </c>
      <c r="I66" s="58">
        <v>3.45</v>
      </c>
      <c r="J66" s="61" t="s">
        <v>57</v>
      </c>
    </row>
    <row r="67" spans="1:10" ht="21" customHeight="1" x14ac:dyDescent="0.2">
      <c r="A67" s="349">
        <v>45</v>
      </c>
      <c r="B67" s="337" t="s">
        <v>299</v>
      </c>
      <c r="C67" s="338" t="s">
        <v>300</v>
      </c>
      <c r="D67" s="339" t="s">
        <v>301</v>
      </c>
      <c r="E67" s="340" t="s">
        <v>9</v>
      </c>
      <c r="F67" s="341" t="s">
        <v>302</v>
      </c>
      <c r="G67" s="337" t="s">
        <v>12</v>
      </c>
      <c r="H67" s="338">
        <v>156</v>
      </c>
      <c r="I67" s="337">
        <v>3.44</v>
      </c>
      <c r="J67" s="350" t="s">
        <v>57</v>
      </c>
    </row>
    <row r="68" spans="1:10" ht="21" customHeight="1" x14ac:dyDescent="0.2">
      <c r="A68" s="351">
        <v>46</v>
      </c>
      <c r="B68" s="342" t="s">
        <v>303</v>
      </c>
      <c r="C68" s="343" t="s">
        <v>304</v>
      </c>
      <c r="D68" s="344" t="s">
        <v>305</v>
      </c>
      <c r="E68" s="345" t="s">
        <v>9</v>
      </c>
      <c r="F68" s="346" t="s">
        <v>306</v>
      </c>
      <c r="G68" s="342" t="s">
        <v>12</v>
      </c>
      <c r="H68" s="343">
        <v>149</v>
      </c>
      <c r="I68" s="342">
        <v>3.44</v>
      </c>
      <c r="J68" s="352" t="s">
        <v>57</v>
      </c>
    </row>
    <row r="69" spans="1:10" ht="21" customHeight="1" x14ac:dyDescent="0.2">
      <c r="A69" s="351">
        <v>47</v>
      </c>
      <c r="B69" s="342" t="s">
        <v>307</v>
      </c>
      <c r="C69" s="343" t="s">
        <v>308</v>
      </c>
      <c r="D69" s="344" t="s">
        <v>309</v>
      </c>
      <c r="E69" s="342" t="s">
        <v>9</v>
      </c>
      <c r="F69" s="342" t="s">
        <v>310</v>
      </c>
      <c r="G69" s="342" t="s">
        <v>12</v>
      </c>
      <c r="H69" s="343">
        <v>152</v>
      </c>
      <c r="I69" s="342">
        <v>3.43</v>
      </c>
      <c r="J69" s="352" t="s">
        <v>57</v>
      </c>
    </row>
    <row r="70" spans="1:10" ht="21" customHeight="1" x14ac:dyDescent="0.2">
      <c r="A70" s="351">
        <v>48</v>
      </c>
      <c r="B70" s="342" t="s">
        <v>311</v>
      </c>
      <c r="C70" s="343" t="s">
        <v>312</v>
      </c>
      <c r="D70" s="344" t="s">
        <v>313</v>
      </c>
      <c r="E70" s="342" t="s">
        <v>8</v>
      </c>
      <c r="F70" s="342" t="s">
        <v>314</v>
      </c>
      <c r="G70" s="342" t="s">
        <v>12</v>
      </c>
      <c r="H70" s="343">
        <v>152</v>
      </c>
      <c r="I70" s="342">
        <v>3.43</v>
      </c>
      <c r="J70" s="352" t="s">
        <v>57</v>
      </c>
    </row>
    <row r="71" spans="1:10" ht="21" customHeight="1" x14ac:dyDescent="0.2">
      <c r="A71" s="351">
        <v>49</v>
      </c>
      <c r="B71" s="342" t="s">
        <v>315</v>
      </c>
      <c r="C71" s="343" t="s">
        <v>316</v>
      </c>
      <c r="D71" s="344" t="s">
        <v>317</v>
      </c>
      <c r="E71" s="342" t="s">
        <v>9</v>
      </c>
      <c r="F71" s="342" t="s">
        <v>318</v>
      </c>
      <c r="G71" s="342" t="s">
        <v>12</v>
      </c>
      <c r="H71" s="343">
        <v>153</v>
      </c>
      <c r="I71" s="342">
        <v>3.42</v>
      </c>
      <c r="J71" s="352" t="s">
        <v>57</v>
      </c>
    </row>
    <row r="72" spans="1:10" ht="21" customHeight="1" x14ac:dyDescent="0.2">
      <c r="A72" s="351">
        <v>50</v>
      </c>
      <c r="B72" s="342" t="s">
        <v>319</v>
      </c>
      <c r="C72" s="343" t="s">
        <v>320</v>
      </c>
      <c r="D72" s="344" t="s">
        <v>321</v>
      </c>
      <c r="E72" s="342" t="s">
        <v>9</v>
      </c>
      <c r="F72" s="342" t="s">
        <v>322</v>
      </c>
      <c r="G72" s="342" t="s">
        <v>12</v>
      </c>
      <c r="H72" s="343">
        <v>156</v>
      </c>
      <c r="I72" s="342">
        <v>3.42</v>
      </c>
      <c r="J72" s="352" t="s">
        <v>57</v>
      </c>
    </row>
    <row r="73" spans="1:10" ht="21" customHeight="1" x14ac:dyDescent="0.2">
      <c r="A73" s="351">
        <v>51</v>
      </c>
      <c r="B73" s="342" t="s">
        <v>323</v>
      </c>
      <c r="C73" s="343" t="s">
        <v>324</v>
      </c>
      <c r="D73" s="344" t="s">
        <v>325</v>
      </c>
      <c r="E73" s="342" t="s">
        <v>8</v>
      </c>
      <c r="F73" s="342" t="s">
        <v>326</v>
      </c>
      <c r="G73" s="342" t="s">
        <v>12</v>
      </c>
      <c r="H73" s="343">
        <v>155</v>
      </c>
      <c r="I73" s="342">
        <v>3.41</v>
      </c>
      <c r="J73" s="352" t="s">
        <v>57</v>
      </c>
    </row>
    <row r="74" spans="1:10" ht="21" customHeight="1" x14ac:dyDescent="0.2">
      <c r="A74" s="351">
        <v>52</v>
      </c>
      <c r="B74" s="342" t="s">
        <v>327</v>
      </c>
      <c r="C74" s="343" t="s">
        <v>328</v>
      </c>
      <c r="D74" s="344" t="s">
        <v>329</v>
      </c>
      <c r="E74" s="342" t="s">
        <v>9</v>
      </c>
      <c r="F74" s="342" t="s">
        <v>330</v>
      </c>
      <c r="G74" s="342" t="s">
        <v>12</v>
      </c>
      <c r="H74" s="343">
        <v>155</v>
      </c>
      <c r="I74" s="342">
        <v>3.4</v>
      </c>
      <c r="J74" s="352" t="s">
        <v>57</v>
      </c>
    </row>
    <row r="75" spans="1:10" ht="21" customHeight="1" x14ac:dyDescent="0.2">
      <c r="A75" s="351">
        <v>53</v>
      </c>
      <c r="B75" s="342" t="s">
        <v>331</v>
      </c>
      <c r="C75" s="343" t="s">
        <v>332</v>
      </c>
      <c r="D75" s="344" t="s">
        <v>333</v>
      </c>
      <c r="E75" s="342" t="s">
        <v>9</v>
      </c>
      <c r="F75" s="342" t="s">
        <v>334</v>
      </c>
      <c r="G75" s="342" t="s">
        <v>12</v>
      </c>
      <c r="H75" s="343">
        <v>140</v>
      </c>
      <c r="I75" s="342">
        <v>3.4</v>
      </c>
      <c r="J75" s="352" t="s">
        <v>57</v>
      </c>
    </row>
    <row r="76" spans="1:10" ht="21" customHeight="1" x14ac:dyDescent="0.2">
      <c r="A76" s="351">
        <v>54</v>
      </c>
      <c r="B76" s="342" t="s">
        <v>335</v>
      </c>
      <c r="C76" s="343" t="s">
        <v>336</v>
      </c>
      <c r="D76" s="344" t="s">
        <v>337</v>
      </c>
      <c r="E76" s="342" t="s">
        <v>9</v>
      </c>
      <c r="F76" s="342" t="s">
        <v>338</v>
      </c>
      <c r="G76" s="342" t="s">
        <v>12</v>
      </c>
      <c r="H76" s="343">
        <v>155</v>
      </c>
      <c r="I76" s="342">
        <v>3.39</v>
      </c>
      <c r="J76" s="352" t="s">
        <v>57</v>
      </c>
    </row>
    <row r="77" spans="1:10" ht="21" customHeight="1" x14ac:dyDescent="0.2">
      <c r="A77" s="351">
        <v>55</v>
      </c>
      <c r="B77" s="342" t="s">
        <v>339</v>
      </c>
      <c r="C77" s="343" t="s">
        <v>340</v>
      </c>
      <c r="D77" s="344" t="s">
        <v>341</v>
      </c>
      <c r="E77" s="342" t="s">
        <v>8</v>
      </c>
      <c r="F77" s="342" t="s">
        <v>342</v>
      </c>
      <c r="G77" s="342" t="s">
        <v>12</v>
      </c>
      <c r="H77" s="343">
        <v>155</v>
      </c>
      <c r="I77" s="342">
        <v>3.39</v>
      </c>
      <c r="J77" s="352" t="s">
        <v>57</v>
      </c>
    </row>
    <row r="78" spans="1:10" ht="21" customHeight="1" x14ac:dyDescent="0.2">
      <c r="A78" s="351">
        <v>56</v>
      </c>
      <c r="B78" s="342" t="s">
        <v>343</v>
      </c>
      <c r="C78" s="343" t="s">
        <v>344</v>
      </c>
      <c r="D78" s="344" t="s">
        <v>345</v>
      </c>
      <c r="E78" s="342" t="s">
        <v>9</v>
      </c>
      <c r="F78" s="342" t="s">
        <v>346</v>
      </c>
      <c r="G78" s="342" t="s">
        <v>12</v>
      </c>
      <c r="H78" s="343">
        <v>152</v>
      </c>
      <c r="I78" s="342">
        <v>3.38</v>
      </c>
      <c r="J78" s="352" t="s">
        <v>57</v>
      </c>
    </row>
    <row r="79" spans="1:10" ht="21" customHeight="1" x14ac:dyDescent="0.2">
      <c r="A79" s="351">
        <v>57</v>
      </c>
      <c r="B79" s="342" t="s">
        <v>347</v>
      </c>
      <c r="C79" s="343" t="s">
        <v>348</v>
      </c>
      <c r="D79" s="344" t="s">
        <v>349</v>
      </c>
      <c r="E79" s="342" t="s">
        <v>8</v>
      </c>
      <c r="F79" s="342" t="s">
        <v>350</v>
      </c>
      <c r="G79" s="342" t="s">
        <v>12</v>
      </c>
      <c r="H79" s="343">
        <v>153</v>
      </c>
      <c r="I79" s="342">
        <v>3.37</v>
      </c>
      <c r="J79" s="352" t="s">
        <v>57</v>
      </c>
    </row>
    <row r="80" spans="1:10" ht="21" customHeight="1" x14ac:dyDescent="0.2">
      <c r="A80" s="351">
        <v>58</v>
      </c>
      <c r="B80" s="342" t="s">
        <v>351</v>
      </c>
      <c r="C80" s="343" t="s">
        <v>352</v>
      </c>
      <c r="D80" s="344" t="s">
        <v>353</v>
      </c>
      <c r="E80" s="342" t="s">
        <v>9</v>
      </c>
      <c r="F80" s="342" t="s">
        <v>354</v>
      </c>
      <c r="G80" s="342" t="s">
        <v>12</v>
      </c>
      <c r="H80" s="343">
        <v>152</v>
      </c>
      <c r="I80" s="342">
        <v>3.37</v>
      </c>
      <c r="J80" s="352" t="s">
        <v>57</v>
      </c>
    </row>
    <row r="81" spans="1:10" ht="21" customHeight="1" x14ac:dyDescent="0.2">
      <c r="A81" s="351">
        <v>59</v>
      </c>
      <c r="B81" s="342" t="s">
        <v>355</v>
      </c>
      <c r="C81" s="343" t="s">
        <v>356</v>
      </c>
      <c r="D81" s="344" t="s">
        <v>357</v>
      </c>
      <c r="E81" s="342" t="s">
        <v>9</v>
      </c>
      <c r="F81" s="342" t="s">
        <v>358</v>
      </c>
      <c r="G81" s="342" t="s">
        <v>12</v>
      </c>
      <c r="H81" s="343">
        <v>159</v>
      </c>
      <c r="I81" s="342">
        <v>3.37</v>
      </c>
      <c r="J81" s="352" t="s">
        <v>57</v>
      </c>
    </row>
    <row r="82" spans="1:10" ht="21" customHeight="1" x14ac:dyDescent="0.2">
      <c r="A82" s="351">
        <v>60</v>
      </c>
      <c r="B82" s="342" t="s">
        <v>359</v>
      </c>
      <c r="C82" s="343" t="s">
        <v>360</v>
      </c>
      <c r="D82" s="344" t="s">
        <v>361</v>
      </c>
      <c r="E82" s="342" t="s">
        <v>8</v>
      </c>
      <c r="F82" s="342" t="s">
        <v>362</v>
      </c>
      <c r="G82" s="342" t="s">
        <v>12</v>
      </c>
      <c r="H82" s="343">
        <v>152</v>
      </c>
      <c r="I82" s="342">
        <v>3.35</v>
      </c>
      <c r="J82" s="352" t="s">
        <v>57</v>
      </c>
    </row>
    <row r="83" spans="1:10" ht="21" customHeight="1" x14ac:dyDescent="0.2">
      <c r="A83" s="351">
        <v>61</v>
      </c>
      <c r="B83" s="342" t="s">
        <v>363</v>
      </c>
      <c r="C83" s="343" t="s">
        <v>364</v>
      </c>
      <c r="D83" s="344" t="s">
        <v>365</v>
      </c>
      <c r="E83" s="342" t="s">
        <v>9</v>
      </c>
      <c r="F83" s="342" t="s">
        <v>366</v>
      </c>
      <c r="G83" s="342" t="s">
        <v>12</v>
      </c>
      <c r="H83" s="343">
        <v>152</v>
      </c>
      <c r="I83" s="342">
        <v>3.34</v>
      </c>
      <c r="J83" s="352" t="s">
        <v>57</v>
      </c>
    </row>
    <row r="84" spans="1:10" ht="21" customHeight="1" x14ac:dyDescent="0.2">
      <c r="A84" s="351">
        <v>62</v>
      </c>
      <c r="B84" s="342" t="s">
        <v>367</v>
      </c>
      <c r="C84" s="343" t="s">
        <v>368</v>
      </c>
      <c r="D84" s="344" t="s">
        <v>369</v>
      </c>
      <c r="E84" s="342" t="s">
        <v>9</v>
      </c>
      <c r="F84" s="342" t="s">
        <v>370</v>
      </c>
      <c r="G84" s="342" t="s">
        <v>12</v>
      </c>
      <c r="H84" s="343">
        <v>152</v>
      </c>
      <c r="I84" s="342">
        <v>3.32</v>
      </c>
      <c r="J84" s="352" t="s">
        <v>57</v>
      </c>
    </row>
    <row r="85" spans="1:10" ht="21" customHeight="1" x14ac:dyDescent="0.2">
      <c r="A85" s="351">
        <v>63</v>
      </c>
      <c r="B85" s="342" t="s">
        <v>371</v>
      </c>
      <c r="C85" s="343" t="s">
        <v>372</v>
      </c>
      <c r="D85" s="344" t="s">
        <v>373</v>
      </c>
      <c r="E85" s="342" t="s">
        <v>9</v>
      </c>
      <c r="F85" s="342" t="s">
        <v>374</v>
      </c>
      <c r="G85" s="342" t="s">
        <v>12</v>
      </c>
      <c r="H85" s="343">
        <v>156</v>
      </c>
      <c r="I85" s="342">
        <v>3.32</v>
      </c>
      <c r="J85" s="352" t="s">
        <v>57</v>
      </c>
    </row>
    <row r="86" spans="1:10" ht="21" customHeight="1" x14ac:dyDescent="0.2">
      <c r="A86" s="351">
        <v>64</v>
      </c>
      <c r="B86" s="342" t="s">
        <v>375</v>
      </c>
      <c r="C86" s="343" t="s">
        <v>376</v>
      </c>
      <c r="D86" s="344" t="s">
        <v>377</v>
      </c>
      <c r="E86" s="342" t="s">
        <v>9</v>
      </c>
      <c r="F86" s="342" t="s">
        <v>378</v>
      </c>
      <c r="G86" s="342" t="s">
        <v>12</v>
      </c>
      <c r="H86" s="343">
        <v>156</v>
      </c>
      <c r="I86" s="342">
        <v>3.3</v>
      </c>
      <c r="J86" s="352" t="s">
        <v>57</v>
      </c>
    </row>
    <row r="87" spans="1:10" ht="21" customHeight="1" x14ac:dyDescent="0.2">
      <c r="A87" s="351">
        <v>65</v>
      </c>
      <c r="B87" s="342" t="s">
        <v>379</v>
      </c>
      <c r="C87" s="343" t="s">
        <v>380</v>
      </c>
      <c r="D87" s="344" t="s">
        <v>381</v>
      </c>
      <c r="E87" s="342" t="s">
        <v>9</v>
      </c>
      <c r="F87" s="342" t="s">
        <v>382</v>
      </c>
      <c r="G87" s="342" t="s">
        <v>12</v>
      </c>
      <c r="H87" s="343">
        <v>156</v>
      </c>
      <c r="I87" s="342">
        <v>3.3</v>
      </c>
      <c r="J87" s="352" t="s">
        <v>57</v>
      </c>
    </row>
    <row r="88" spans="1:10" ht="21" customHeight="1" x14ac:dyDescent="0.2">
      <c r="A88" s="351">
        <v>66</v>
      </c>
      <c r="B88" s="342" t="s">
        <v>383</v>
      </c>
      <c r="C88" s="343" t="s">
        <v>384</v>
      </c>
      <c r="D88" s="344" t="s">
        <v>385</v>
      </c>
      <c r="E88" s="342" t="s">
        <v>8</v>
      </c>
      <c r="F88" s="342" t="s">
        <v>386</v>
      </c>
      <c r="G88" s="342" t="s">
        <v>12</v>
      </c>
      <c r="H88" s="343">
        <v>153</v>
      </c>
      <c r="I88" s="342">
        <v>3.29</v>
      </c>
      <c r="J88" s="352" t="s">
        <v>57</v>
      </c>
    </row>
    <row r="89" spans="1:10" ht="21" customHeight="1" x14ac:dyDescent="0.2">
      <c r="A89" s="351">
        <v>67</v>
      </c>
      <c r="B89" s="342" t="s">
        <v>387</v>
      </c>
      <c r="C89" s="343" t="s">
        <v>388</v>
      </c>
      <c r="D89" s="344" t="s">
        <v>389</v>
      </c>
      <c r="E89" s="342" t="s">
        <v>9</v>
      </c>
      <c r="F89" s="342" t="s">
        <v>390</v>
      </c>
      <c r="G89" s="342" t="s">
        <v>12</v>
      </c>
      <c r="H89" s="343">
        <v>152</v>
      </c>
      <c r="I89" s="342">
        <v>3.28</v>
      </c>
      <c r="J89" s="352" t="s">
        <v>57</v>
      </c>
    </row>
    <row r="90" spans="1:10" ht="21" customHeight="1" x14ac:dyDescent="0.2">
      <c r="A90" s="353">
        <v>68</v>
      </c>
      <c r="B90" s="345" t="s">
        <v>391</v>
      </c>
      <c r="C90" s="346" t="s">
        <v>392</v>
      </c>
      <c r="D90" s="344" t="s">
        <v>393</v>
      </c>
      <c r="E90" s="345" t="s">
        <v>9</v>
      </c>
      <c r="F90" s="346" t="s">
        <v>394</v>
      </c>
      <c r="G90" s="346" t="s">
        <v>12</v>
      </c>
      <c r="H90" s="346">
        <v>150</v>
      </c>
      <c r="I90" s="346">
        <v>3.26</v>
      </c>
      <c r="J90" s="352" t="s">
        <v>57</v>
      </c>
    </row>
    <row r="91" spans="1:10" ht="21" customHeight="1" x14ac:dyDescent="0.2">
      <c r="A91" s="351">
        <v>69</v>
      </c>
      <c r="B91" s="342" t="s">
        <v>395</v>
      </c>
      <c r="C91" s="343" t="s">
        <v>396</v>
      </c>
      <c r="D91" s="344" t="s">
        <v>397</v>
      </c>
      <c r="E91" s="342" t="s">
        <v>8</v>
      </c>
      <c r="F91" s="342" t="s">
        <v>398</v>
      </c>
      <c r="G91" s="342" t="s">
        <v>12</v>
      </c>
      <c r="H91" s="343">
        <v>153</v>
      </c>
      <c r="I91" s="342">
        <v>3.17</v>
      </c>
      <c r="J91" s="352" t="s">
        <v>57</v>
      </c>
    </row>
    <row r="92" spans="1:10" ht="21" customHeight="1" thickBot="1" x14ac:dyDescent="0.25">
      <c r="A92" s="354">
        <v>70</v>
      </c>
      <c r="B92" s="355" t="s">
        <v>399</v>
      </c>
      <c r="C92" s="356" t="s">
        <v>400</v>
      </c>
      <c r="D92" s="357" t="s">
        <v>401</v>
      </c>
      <c r="E92" s="355" t="s">
        <v>8</v>
      </c>
      <c r="F92" s="355" t="s">
        <v>402</v>
      </c>
      <c r="G92" s="355" t="s">
        <v>12</v>
      </c>
      <c r="H92" s="356">
        <v>156</v>
      </c>
      <c r="I92" s="355">
        <v>3.13</v>
      </c>
      <c r="J92" s="358" t="s">
        <v>57</v>
      </c>
    </row>
    <row r="93" spans="1:10" ht="21" customHeight="1" thickBot="1" x14ac:dyDescent="0.25">
      <c r="A93" s="331"/>
      <c r="B93" s="331"/>
      <c r="C93" s="332"/>
      <c r="D93" s="333"/>
      <c r="E93" s="331"/>
      <c r="F93" s="331"/>
      <c r="G93" s="331"/>
      <c r="H93" s="332"/>
      <c r="I93" s="331"/>
      <c r="J93" s="331"/>
    </row>
    <row r="94" spans="1:10" ht="21" customHeight="1" x14ac:dyDescent="0.2">
      <c r="A94" s="359">
        <v>1</v>
      </c>
      <c r="B94" s="360" t="s">
        <v>403</v>
      </c>
      <c r="C94" s="361" t="s">
        <v>404</v>
      </c>
      <c r="D94" s="362" t="s">
        <v>405</v>
      </c>
      <c r="E94" s="360" t="s">
        <v>9</v>
      </c>
      <c r="F94" s="360" t="s">
        <v>406</v>
      </c>
      <c r="G94" s="360" t="s">
        <v>407</v>
      </c>
      <c r="H94" s="361">
        <v>145</v>
      </c>
      <c r="I94" s="360">
        <v>3.87</v>
      </c>
      <c r="J94" s="363" t="s">
        <v>408</v>
      </c>
    </row>
    <row r="95" spans="1:10" ht="21" customHeight="1" x14ac:dyDescent="0.2">
      <c r="A95" s="351">
        <v>2</v>
      </c>
      <c r="B95" s="342" t="s">
        <v>409</v>
      </c>
      <c r="C95" s="343" t="s">
        <v>410</v>
      </c>
      <c r="D95" s="344" t="s">
        <v>411</v>
      </c>
      <c r="E95" s="342" t="s">
        <v>9</v>
      </c>
      <c r="F95" s="342" t="s">
        <v>412</v>
      </c>
      <c r="G95" s="342" t="s">
        <v>407</v>
      </c>
      <c r="H95" s="343">
        <v>145</v>
      </c>
      <c r="I95" s="342">
        <v>3.8</v>
      </c>
      <c r="J95" s="352" t="s">
        <v>408</v>
      </c>
    </row>
    <row r="96" spans="1:10" ht="21" customHeight="1" x14ac:dyDescent="0.2">
      <c r="A96" s="351">
        <v>3</v>
      </c>
      <c r="B96" s="342" t="s">
        <v>413</v>
      </c>
      <c r="C96" s="343" t="s">
        <v>414</v>
      </c>
      <c r="D96" s="344" t="s">
        <v>415</v>
      </c>
      <c r="E96" s="342" t="s">
        <v>9</v>
      </c>
      <c r="F96" s="342" t="s">
        <v>416</v>
      </c>
      <c r="G96" s="342" t="s">
        <v>407</v>
      </c>
      <c r="H96" s="343">
        <v>145</v>
      </c>
      <c r="I96" s="342">
        <v>3.8</v>
      </c>
      <c r="J96" s="352" t="s">
        <v>408</v>
      </c>
    </row>
    <row r="97" spans="1:10" ht="21" customHeight="1" x14ac:dyDescent="0.2">
      <c r="A97" s="351">
        <v>4</v>
      </c>
      <c r="B97" s="342" t="s">
        <v>417</v>
      </c>
      <c r="C97" s="343" t="s">
        <v>418</v>
      </c>
      <c r="D97" s="344" t="s">
        <v>419</v>
      </c>
      <c r="E97" s="342" t="s">
        <v>9</v>
      </c>
      <c r="F97" s="342" t="s">
        <v>420</v>
      </c>
      <c r="G97" s="342" t="s">
        <v>407</v>
      </c>
      <c r="H97" s="343">
        <v>145</v>
      </c>
      <c r="I97" s="342">
        <v>3.79</v>
      </c>
      <c r="J97" s="352" t="s">
        <v>408</v>
      </c>
    </row>
    <row r="98" spans="1:10" ht="16.5" x14ac:dyDescent="0.2">
      <c r="A98" s="351">
        <v>5</v>
      </c>
      <c r="B98" s="342" t="s">
        <v>421</v>
      </c>
      <c r="C98" s="343" t="s">
        <v>422</v>
      </c>
      <c r="D98" s="344" t="s">
        <v>423</v>
      </c>
      <c r="E98" s="342" t="s">
        <v>9</v>
      </c>
      <c r="F98" s="342" t="s">
        <v>424</v>
      </c>
      <c r="G98" s="342" t="s">
        <v>407</v>
      </c>
      <c r="H98" s="343">
        <v>145</v>
      </c>
      <c r="I98" s="342">
        <v>3.79</v>
      </c>
      <c r="J98" s="352" t="s">
        <v>408</v>
      </c>
    </row>
    <row r="99" spans="1:10" ht="21" customHeight="1" x14ac:dyDescent="0.2">
      <c r="A99" s="351">
        <v>6</v>
      </c>
      <c r="B99" s="342" t="s">
        <v>425</v>
      </c>
      <c r="C99" s="343" t="s">
        <v>426</v>
      </c>
      <c r="D99" s="344" t="s">
        <v>427</v>
      </c>
      <c r="E99" s="342" t="s">
        <v>8</v>
      </c>
      <c r="F99" s="342" t="s">
        <v>428</v>
      </c>
      <c r="G99" s="342" t="s">
        <v>407</v>
      </c>
      <c r="H99" s="343">
        <v>145</v>
      </c>
      <c r="I99" s="342">
        <v>3.79</v>
      </c>
      <c r="J99" s="352" t="s">
        <v>408</v>
      </c>
    </row>
    <row r="100" spans="1:10" ht="21" customHeight="1" x14ac:dyDescent="0.2">
      <c r="A100" s="351">
        <v>7</v>
      </c>
      <c r="B100" s="342" t="s">
        <v>429</v>
      </c>
      <c r="C100" s="343" t="s">
        <v>430</v>
      </c>
      <c r="D100" s="344" t="s">
        <v>431</v>
      </c>
      <c r="E100" s="342" t="s">
        <v>9</v>
      </c>
      <c r="F100" s="342" t="s">
        <v>432</v>
      </c>
      <c r="G100" s="342" t="s">
        <v>407</v>
      </c>
      <c r="H100" s="343">
        <v>145</v>
      </c>
      <c r="I100" s="342">
        <v>3.77</v>
      </c>
      <c r="J100" s="352" t="s">
        <v>408</v>
      </c>
    </row>
    <row r="101" spans="1:10" ht="21" customHeight="1" x14ac:dyDescent="0.2">
      <c r="A101" s="351">
        <v>8</v>
      </c>
      <c r="B101" s="342" t="s">
        <v>433</v>
      </c>
      <c r="C101" s="343" t="s">
        <v>434</v>
      </c>
      <c r="D101" s="344" t="s">
        <v>435</v>
      </c>
      <c r="E101" s="342" t="s">
        <v>9</v>
      </c>
      <c r="F101" s="342" t="s">
        <v>436</v>
      </c>
      <c r="G101" s="342" t="s">
        <v>407</v>
      </c>
      <c r="H101" s="343">
        <v>145</v>
      </c>
      <c r="I101" s="342">
        <v>3.77</v>
      </c>
      <c r="J101" s="352" t="s">
        <v>408</v>
      </c>
    </row>
    <row r="102" spans="1:10" ht="21" customHeight="1" x14ac:dyDescent="0.2">
      <c r="A102" s="351">
        <v>9</v>
      </c>
      <c r="B102" s="342" t="s">
        <v>437</v>
      </c>
      <c r="C102" s="343" t="s">
        <v>438</v>
      </c>
      <c r="D102" s="344" t="s">
        <v>439</v>
      </c>
      <c r="E102" s="342" t="s">
        <v>9</v>
      </c>
      <c r="F102" s="342" t="s">
        <v>440</v>
      </c>
      <c r="G102" s="342" t="s">
        <v>407</v>
      </c>
      <c r="H102" s="343">
        <v>145</v>
      </c>
      <c r="I102" s="342">
        <v>3.76</v>
      </c>
      <c r="J102" s="352" t="s">
        <v>408</v>
      </c>
    </row>
    <row r="103" spans="1:10" ht="21" customHeight="1" x14ac:dyDescent="0.2">
      <c r="A103" s="351">
        <v>10</v>
      </c>
      <c r="B103" s="342" t="s">
        <v>441</v>
      </c>
      <c r="C103" s="343" t="s">
        <v>442</v>
      </c>
      <c r="D103" s="344" t="s">
        <v>443</v>
      </c>
      <c r="E103" s="342" t="s">
        <v>9</v>
      </c>
      <c r="F103" s="342" t="s">
        <v>444</v>
      </c>
      <c r="G103" s="342" t="s">
        <v>407</v>
      </c>
      <c r="H103" s="343">
        <v>145</v>
      </c>
      <c r="I103" s="342">
        <v>3.72</v>
      </c>
      <c r="J103" s="352" t="s">
        <v>408</v>
      </c>
    </row>
    <row r="104" spans="1:10" ht="21" customHeight="1" x14ac:dyDescent="0.2">
      <c r="A104" s="351">
        <v>11</v>
      </c>
      <c r="B104" s="342" t="s">
        <v>445</v>
      </c>
      <c r="C104" s="343" t="s">
        <v>446</v>
      </c>
      <c r="D104" s="344" t="s">
        <v>447</v>
      </c>
      <c r="E104" s="342" t="s">
        <v>9</v>
      </c>
      <c r="F104" s="342" t="s">
        <v>448</v>
      </c>
      <c r="G104" s="342" t="s">
        <v>407</v>
      </c>
      <c r="H104" s="343">
        <v>145</v>
      </c>
      <c r="I104" s="342">
        <v>3.72</v>
      </c>
      <c r="J104" s="352" t="s">
        <v>408</v>
      </c>
    </row>
    <row r="105" spans="1:10" ht="21" customHeight="1" x14ac:dyDescent="0.2">
      <c r="A105" s="351">
        <v>12</v>
      </c>
      <c r="B105" s="342" t="s">
        <v>449</v>
      </c>
      <c r="C105" s="343" t="s">
        <v>450</v>
      </c>
      <c r="D105" s="344" t="s">
        <v>451</v>
      </c>
      <c r="E105" s="342" t="s">
        <v>9</v>
      </c>
      <c r="F105" s="342" t="s">
        <v>452</v>
      </c>
      <c r="G105" s="342" t="s">
        <v>407</v>
      </c>
      <c r="H105" s="343">
        <v>145</v>
      </c>
      <c r="I105" s="342">
        <v>3.71</v>
      </c>
      <c r="J105" s="352" t="s">
        <v>408</v>
      </c>
    </row>
    <row r="106" spans="1:10" ht="21" customHeight="1" x14ac:dyDescent="0.2">
      <c r="A106" s="351">
        <v>13</v>
      </c>
      <c r="B106" s="342" t="s">
        <v>453</v>
      </c>
      <c r="C106" s="343" t="s">
        <v>454</v>
      </c>
      <c r="D106" s="344" t="s">
        <v>455</v>
      </c>
      <c r="E106" s="342" t="s">
        <v>9</v>
      </c>
      <c r="F106" s="342" t="s">
        <v>456</v>
      </c>
      <c r="G106" s="342" t="s">
        <v>407</v>
      </c>
      <c r="H106" s="343">
        <v>145</v>
      </c>
      <c r="I106" s="342">
        <v>3.7</v>
      </c>
      <c r="J106" s="352" t="s">
        <v>408</v>
      </c>
    </row>
    <row r="107" spans="1:10" ht="21" customHeight="1" x14ac:dyDescent="0.2">
      <c r="A107" s="351">
        <v>14</v>
      </c>
      <c r="B107" s="342" t="s">
        <v>457</v>
      </c>
      <c r="C107" s="343" t="s">
        <v>458</v>
      </c>
      <c r="D107" s="344" t="s">
        <v>459</v>
      </c>
      <c r="E107" s="342" t="s">
        <v>8</v>
      </c>
      <c r="F107" s="342" t="s">
        <v>460</v>
      </c>
      <c r="G107" s="342" t="s">
        <v>407</v>
      </c>
      <c r="H107" s="343">
        <v>145</v>
      </c>
      <c r="I107" s="342">
        <v>3.7</v>
      </c>
      <c r="J107" s="352" t="s">
        <v>408</v>
      </c>
    </row>
    <row r="108" spans="1:10" ht="21" customHeight="1" x14ac:dyDescent="0.2">
      <c r="A108" s="351">
        <v>15</v>
      </c>
      <c r="B108" s="342" t="s">
        <v>461</v>
      </c>
      <c r="C108" s="343" t="s">
        <v>462</v>
      </c>
      <c r="D108" s="344" t="s">
        <v>463</v>
      </c>
      <c r="E108" s="342" t="s">
        <v>9</v>
      </c>
      <c r="F108" s="342" t="s">
        <v>464</v>
      </c>
      <c r="G108" s="342" t="s">
        <v>407</v>
      </c>
      <c r="H108" s="343">
        <v>145</v>
      </c>
      <c r="I108" s="342">
        <v>3.7</v>
      </c>
      <c r="J108" s="352" t="s">
        <v>408</v>
      </c>
    </row>
    <row r="109" spans="1:10" ht="21" customHeight="1" x14ac:dyDescent="0.2">
      <c r="A109" s="351">
        <v>16</v>
      </c>
      <c r="B109" s="342" t="s">
        <v>465</v>
      </c>
      <c r="C109" s="343" t="s">
        <v>466</v>
      </c>
      <c r="D109" s="344" t="s">
        <v>467</v>
      </c>
      <c r="E109" s="342" t="s">
        <v>9</v>
      </c>
      <c r="F109" s="342" t="s">
        <v>468</v>
      </c>
      <c r="G109" s="342" t="s">
        <v>407</v>
      </c>
      <c r="H109" s="343">
        <v>145</v>
      </c>
      <c r="I109" s="342">
        <v>3.7</v>
      </c>
      <c r="J109" s="352" t="s">
        <v>408</v>
      </c>
    </row>
    <row r="110" spans="1:10" ht="21" customHeight="1" x14ac:dyDescent="0.2">
      <c r="A110" s="351">
        <v>17</v>
      </c>
      <c r="B110" s="342" t="s">
        <v>469</v>
      </c>
      <c r="C110" s="343" t="s">
        <v>470</v>
      </c>
      <c r="D110" s="344" t="s">
        <v>471</v>
      </c>
      <c r="E110" s="342" t="s">
        <v>8</v>
      </c>
      <c r="F110" s="342" t="s">
        <v>472</v>
      </c>
      <c r="G110" s="342" t="s">
        <v>407</v>
      </c>
      <c r="H110" s="343">
        <v>145</v>
      </c>
      <c r="I110" s="342">
        <v>3.66</v>
      </c>
      <c r="J110" s="352" t="s">
        <v>408</v>
      </c>
    </row>
    <row r="111" spans="1:10" ht="21" customHeight="1" x14ac:dyDescent="0.2">
      <c r="A111" s="351">
        <v>18</v>
      </c>
      <c r="B111" s="342" t="s">
        <v>473</v>
      </c>
      <c r="C111" s="343" t="s">
        <v>474</v>
      </c>
      <c r="D111" s="344" t="s">
        <v>475</v>
      </c>
      <c r="E111" s="342" t="s">
        <v>9</v>
      </c>
      <c r="F111" s="342" t="s">
        <v>476</v>
      </c>
      <c r="G111" s="342" t="s">
        <v>407</v>
      </c>
      <c r="H111" s="343">
        <v>148</v>
      </c>
      <c r="I111" s="342">
        <v>3.66</v>
      </c>
      <c r="J111" s="352" t="s">
        <v>408</v>
      </c>
    </row>
    <row r="112" spans="1:10" ht="21" customHeight="1" x14ac:dyDescent="0.2">
      <c r="A112" s="351">
        <v>19</v>
      </c>
      <c r="B112" s="342" t="s">
        <v>477</v>
      </c>
      <c r="C112" s="343" t="s">
        <v>478</v>
      </c>
      <c r="D112" s="344" t="s">
        <v>479</v>
      </c>
      <c r="E112" s="342" t="s">
        <v>9</v>
      </c>
      <c r="F112" s="342" t="s">
        <v>480</v>
      </c>
      <c r="G112" s="342" t="s">
        <v>407</v>
      </c>
      <c r="H112" s="343">
        <v>145</v>
      </c>
      <c r="I112" s="342">
        <v>3.65</v>
      </c>
      <c r="J112" s="352" t="s">
        <v>408</v>
      </c>
    </row>
    <row r="113" spans="1:10" ht="21" customHeight="1" x14ac:dyDescent="0.2">
      <c r="A113" s="351">
        <v>20</v>
      </c>
      <c r="B113" s="342" t="s">
        <v>481</v>
      </c>
      <c r="C113" s="343" t="s">
        <v>482</v>
      </c>
      <c r="D113" s="344" t="s">
        <v>483</v>
      </c>
      <c r="E113" s="342" t="s">
        <v>9</v>
      </c>
      <c r="F113" s="342" t="s">
        <v>484</v>
      </c>
      <c r="G113" s="342" t="s">
        <v>407</v>
      </c>
      <c r="H113" s="343">
        <v>148</v>
      </c>
      <c r="I113" s="342">
        <v>3.58</v>
      </c>
      <c r="J113" s="352" t="s">
        <v>408</v>
      </c>
    </row>
    <row r="114" spans="1:10" ht="21" customHeight="1" x14ac:dyDescent="0.2">
      <c r="A114" s="351">
        <v>21</v>
      </c>
      <c r="B114" s="342" t="s">
        <v>485</v>
      </c>
      <c r="C114" s="343" t="s">
        <v>486</v>
      </c>
      <c r="D114" s="344" t="s">
        <v>487</v>
      </c>
      <c r="E114" s="342" t="s">
        <v>9</v>
      </c>
      <c r="F114" s="342" t="s">
        <v>488</v>
      </c>
      <c r="G114" s="342" t="s">
        <v>407</v>
      </c>
      <c r="H114" s="343">
        <v>145</v>
      </c>
      <c r="I114" s="342">
        <v>3.81</v>
      </c>
      <c r="J114" s="352" t="s">
        <v>57</v>
      </c>
    </row>
    <row r="115" spans="1:10" ht="21" customHeight="1" x14ac:dyDescent="0.2">
      <c r="A115" s="351">
        <v>22</v>
      </c>
      <c r="B115" s="342" t="s">
        <v>489</v>
      </c>
      <c r="C115" s="343" t="s">
        <v>490</v>
      </c>
      <c r="D115" s="344" t="s">
        <v>491</v>
      </c>
      <c r="E115" s="342" t="s">
        <v>9</v>
      </c>
      <c r="F115" s="342" t="s">
        <v>492</v>
      </c>
      <c r="G115" s="342" t="s">
        <v>407</v>
      </c>
      <c r="H115" s="343">
        <v>145</v>
      </c>
      <c r="I115" s="342">
        <v>3.72</v>
      </c>
      <c r="J115" s="352" t="s">
        <v>57</v>
      </c>
    </row>
    <row r="116" spans="1:10" ht="21" customHeight="1" x14ac:dyDescent="0.2">
      <c r="A116" s="351">
        <v>23</v>
      </c>
      <c r="B116" s="342" t="s">
        <v>493</v>
      </c>
      <c r="C116" s="343" t="s">
        <v>494</v>
      </c>
      <c r="D116" s="344" t="s">
        <v>495</v>
      </c>
      <c r="E116" s="342" t="s">
        <v>8</v>
      </c>
      <c r="F116" s="342" t="s">
        <v>496</v>
      </c>
      <c r="G116" s="342" t="s">
        <v>407</v>
      </c>
      <c r="H116" s="343">
        <v>145</v>
      </c>
      <c r="I116" s="342">
        <v>3.7</v>
      </c>
      <c r="J116" s="352" t="s">
        <v>57</v>
      </c>
    </row>
    <row r="117" spans="1:10" ht="21" customHeight="1" x14ac:dyDescent="0.2">
      <c r="A117" s="351">
        <v>24</v>
      </c>
      <c r="B117" s="342" t="s">
        <v>497</v>
      </c>
      <c r="C117" s="343" t="s">
        <v>498</v>
      </c>
      <c r="D117" s="344" t="s">
        <v>499</v>
      </c>
      <c r="E117" s="342" t="s">
        <v>9</v>
      </c>
      <c r="F117" s="342" t="s">
        <v>500</v>
      </c>
      <c r="G117" s="342" t="s">
        <v>407</v>
      </c>
      <c r="H117" s="343">
        <v>145</v>
      </c>
      <c r="I117" s="342">
        <v>3.7</v>
      </c>
      <c r="J117" s="352" t="s">
        <v>57</v>
      </c>
    </row>
    <row r="118" spans="1:10" ht="21" customHeight="1" x14ac:dyDescent="0.2">
      <c r="A118" s="349">
        <v>25</v>
      </c>
      <c r="B118" s="337" t="s">
        <v>501</v>
      </c>
      <c r="C118" s="338" t="s">
        <v>502</v>
      </c>
      <c r="D118" s="339" t="s">
        <v>503</v>
      </c>
      <c r="E118" s="337" t="s">
        <v>9</v>
      </c>
      <c r="F118" s="337" t="s">
        <v>504</v>
      </c>
      <c r="G118" s="337" t="s">
        <v>407</v>
      </c>
      <c r="H118" s="338">
        <v>145</v>
      </c>
      <c r="I118" s="337">
        <v>3.67</v>
      </c>
      <c r="J118" s="352" t="s">
        <v>57</v>
      </c>
    </row>
    <row r="119" spans="1:10" ht="21" customHeight="1" x14ac:dyDescent="0.2">
      <c r="A119" s="60">
        <v>26</v>
      </c>
      <c r="B119" s="54" t="s">
        <v>505</v>
      </c>
      <c r="C119" s="65" t="s">
        <v>506</v>
      </c>
      <c r="D119" s="66" t="s">
        <v>507</v>
      </c>
      <c r="E119" s="54" t="s">
        <v>9</v>
      </c>
      <c r="F119" s="54" t="s">
        <v>508</v>
      </c>
      <c r="G119" s="54" t="s">
        <v>407</v>
      </c>
      <c r="H119" s="65">
        <v>145</v>
      </c>
      <c r="I119" s="54">
        <v>3.65</v>
      </c>
      <c r="J119" s="72" t="s">
        <v>57</v>
      </c>
    </row>
    <row r="120" spans="1:10" ht="21" customHeight="1" x14ac:dyDescent="0.2">
      <c r="A120" s="60">
        <v>27</v>
      </c>
      <c r="B120" s="54" t="s">
        <v>509</v>
      </c>
      <c r="C120" s="65" t="s">
        <v>510</v>
      </c>
      <c r="D120" s="66" t="s">
        <v>511</v>
      </c>
      <c r="E120" s="54" t="s">
        <v>9</v>
      </c>
      <c r="F120" s="54" t="s">
        <v>512</v>
      </c>
      <c r="G120" s="54" t="s">
        <v>407</v>
      </c>
      <c r="H120" s="65">
        <v>145</v>
      </c>
      <c r="I120" s="54">
        <v>3.63</v>
      </c>
      <c r="J120" s="72" t="s">
        <v>57</v>
      </c>
    </row>
    <row r="121" spans="1:10" ht="21" customHeight="1" x14ac:dyDescent="0.2">
      <c r="A121" s="60">
        <v>28</v>
      </c>
      <c r="B121" s="54" t="s">
        <v>513</v>
      </c>
      <c r="C121" s="65" t="s">
        <v>514</v>
      </c>
      <c r="D121" s="66" t="s">
        <v>515</v>
      </c>
      <c r="E121" s="54" t="s">
        <v>9</v>
      </c>
      <c r="F121" s="54" t="s">
        <v>516</v>
      </c>
      <c r="G121" s="54" t="s">
        <v>407</v>
      </c>
      <c r="H121" s="65">
        <v>145</v>
      </c>
      <c r="I121" s="54">
        <v>3.61</v>
      </c>
      <c r="J121" s="72" t="s">
        <v>57</v>
      </c>
    </row>
    <row r="122" spans="1:10" ht="21" customHeight="1" x14ac:dyDescent="0.2">
      <c r="A122" s="60">
        <v>29</v>
      </c>
      <c r="B122" s="54" t="s">
        <v>517</v>
      </c>
      <c r="C122" s="65" t="s">
        <v>518</v>
      </c>
      <c r="D122" s="66" t="s">
        <v>519</v>
      </c>
      <c r="E122" s="54" t="s">
        <v>9</v>
      </c>
      <c r="F122" s="54" t="s">
        <v>520</v>
      </c>
      <c r="G122" s="54" t="s">
        <v>407</v>
      </c>
      <c r="H122" s="65">
        <v>146</v>
      </c>
      <c r="I122" s="54">
        <v>3.6</v>
      </c>
      <c r="J122" s="72" t="s">
        <v>57</v>
      </c>
    </row>
    <row r="123" spans="1:10" ht="21" customHeight="1" x14ac:dyDescent="0.2">
      <c r="A123" s="60">
        <v>30</v>
      </c>
      <c r="B123" s="54" t="s">
        <v>521</v>
      </c>
      <c r="C123" s="65" t="s">
        <v>522</v>
      </c>
      <c r="D123" s="66" t="s">
        <v>523</v>
      </c>
      <c r="E123" s="54" t="s">
        <v>9</v>
      </c>
      <c r="F123" s="54" t="s">
        <v>524</v>
      </c>
      <c r="G123" s="54" t="s">
        <v>407</v>
      </c>
      <c r="H123" s="65">
        <v>146</v>
      </c>
      <c r="I123" s="54">
        <v>3.59</v>
      </c>
      <c r="J123" s="72" t="s">
        <v>57</v>
      </c>
    </row>
    <row r="124" spans="1:10" ht="21" customHeight="1" x14ac:dyDescent="0.2">
      <c r="A124" s="60">
        <v>31</v>
      </c>
      <c r="B124" s="54" t="s">
        <v>525</v>
      </c>
      <c r="C124" s="65" t="s">
        <v>526</v>
      </c>
      <c r="D124" s="66" t="s">
        <v>527</v>
      </c>
      <c r="E124" s="54" t="s">
        <v>9</v>
      </c>
      <c r="F124" s="54" t="s">
        <v>528</v>
      </c>
      <c r="G124" s="54" t="s">
        <v>407</v>
      </c>
      <c r="H124" s="65">
        <v>145</v>
      </c>
      <c r="I124" s="54">
        <v>3.59</v>
      </c>
      <c r="J124" s="72" t="s">
        <v>57</v>
      </c>
    </row>
    <row r="125" spans="1:10" ht="21" customHeight="1" x14ac:dyDescent="0.2">
      <c r="A125" s="60">
        <v>32</v>
      </c>
      <c r="B125" s="54" t="s">
        <v>529</v>
      </c>
      <c r="C125" s="65" t="s">
        <v>530</v>
      </c>
      <c r="D125" s="66" t="s">
        <v>531</v>
      </c>
      <c r="E125" s="54" t="s">
        <v>9</v>
      </c>
      <c r="F125" s="54" t="s">
        <v>532</v>
      </c>
      <c r="G125" s="54" t="s">
        <v>407</v>
      </c>
      <c r="H125" s="65">
        <v>145</v>
      </c>
      <c r="I125" s="54">
        <v>3.59</v>
      </c>
      <c r="J125" s="72" t="s">
        <v>57</v>
      </c>
    </row>
    <row r="126" spans="1:10" ht="21" customHeight="1" x14ac:dyDescent="0.2">
      <c r="A126" s="60">
        <v>33</v>
      </c>
      <c r="B126" s="54" t="s">
        <v>533</v>
      </c>
      <c r="C126" s="65" t="s">
        <v>534</v>
      </c>
      <c r="D126" s="66" t="s">
        <v>535</v>
      </c>
      <c r="E126" s="54" t="s">
        <v>9</v>
      </c>
      <c r="F126" s="54" t="s">
        <v>536</v>
      </c>
      <c r="G126" s="54" t="s">
        <v>407</v>
      </c>
      <c r="H126" s="65">
        <v>145</v>
      </c>
      <c r="I126" s="54">
        <v>3.59</v>
      </c>
      <c r="J126" s="72" t="s">
        <v>57</v>
      </c>
    </row>
    <row r="127" spans="1:10" ht="21" customHeight="1" x14ac:dyDescent="0.2">
      <c r="A127" s="60">
        <v>34</v>
      </c>
      <c r="B127" s="54" t="s">
        <v>537</v>
      </c>
      <c r="C127" s="65" t="s">
        <v>538</v>
      </c>
      <c r="D127" s="66" t="s">
        <v>539</v>
      </c>
      <c r="E127" s="54" t="s">
        <v>9</v>
      </c>
      <c r="F127" s="54" t="s">
        <v>540</v>
      </c>
      <c r="G127" s="54" t="s">
        <v>407</v>
      </c>
      <c r="H127" s="65">
        <v>145</v>
      </c>
      <c r="I127" s="54">
        <v>3.57</v>
      </c>
      <c r="J127" s="72" t="s">
        <v>57</v>
      </c>
    </row>
    <row r="128" spans="1:10" ht="21" customHeight="1" x14ac:dyDescent="0.2">
      <c r="A128" s="60">
        <v>35</v>
      </c>
      <c r="B128" s="54" t="s">
        <v>541</v>
      </c>
      <c r="C128" s="65" t="s">
        <v>542</v>
      </c>
      <c r="D128" s="66" t="s">
        <v>543</v>
      </c>
      <c r="E128" s="54" t="s">
        <v>9</v>
      </c>
      <c r="F128" s="54" t="s">
        <v>544</v>
      </c>
      <c r="G128" s="54" t="s">
        <v>407</v>
      </c>
      <c r="H128" s="65">
        <v>145</v>
      </c>
      <c r="I128" s="54">
        <v>3.57</v>
      </c>
      <c r="J128" s="72" t="s">
        <v>57</v>
      </c>
    </row>
    <row r="129" spans="1:10" ht="21" customHeight="1" x14ac:dyDescent="0.2">
      <c r="A129" s="60">
        <v>36</v>
      </c>
      <c r="B129" s="54" t="s">
        <v>545</v>
      </c>
      <c r="C129" s="65" t="s">
        <v>546</v>
      </c>
      <c r="D129" s="66" t="s">
        <v>547</v>
      </c>
      <c r="E129" s="54" t="s">
        <v>9</v>
      </c>
      <c r="F129" s="54" t="s">
        <v>548</v>
      </c>
      <c r="G129" s="54" t="s">
        <v>407</v>
      </c>
      <c r="H129" s="65">
        <v>146</v>
      </c>
      <c r="I129" s="54">
        <v>3.57</v>
      </c>
      <c r="J129" s="72" t="s">
        <v>57</v>
      </c>
    </row>
    <row r="130" spans="1:10" ht="21" customHeight="1" x14ac:dyDescent="0.2">
      <c r="A130" s="60">
        <v>37</v>
      </c>
      <c r="B130" s="54" t="s">
        <v>549</v>
      </c>
      <c r="C130" s="65" t="s">
        <v>550</v>
      </c>
      <c r="D130" s="66" t="s">
        <v>551</v>
      </c>
      <c r="E130" s="54" t="s">
        <v>8</v>
      </c>
      <c r="F130" s="54" t="s">
        <v>552</v>
      </c>
      <c r="G130" s="54" t="s">
        <v>407</v>
      </c>
      <c r="H130" s="65">
        <v>145</v>
      </c>
      <c r="I130" s="54">
        <v>3.57</v>
      </c>
      <c r="J130" s="72" t="s">
        <v>57</v>
      </c>
    </row>
    <row r="131" spans="1:10" ht="21" customHeight="1" x14ac:dyDescent="0.2">
      <c r="A131" s="60">
        <v>38</v>
      </c>
      <c r="B131" s="54" t="s">
        <v>553</v>
      </c>
      <c r="C131" s="65" t="s">
        <v>554</v>
      </c>
      <c r="D131" s="66" t="s">
        <v>555</v>
      </c>
      <c r="E131" s="54" t="s">
        <v>9</v>
      </c>
      <c r="F131" s="54" t="s">
        <v>556</v>
      </c>
      <c r="G131" s="54" t="s">
        <v>407</v>
      </c>
      <c r="H131" s="65">
        <v>145</v>
      </c>
      <c r="I131" s="54">
        <v>3.57</v>
      </c>
      <c r="J131" s="72" t="s">
        <v>57</v>
      </c>
    </row>
    <row r="132" spans="1:10" ht="21" customHeight="1" x14ac:dyDescent="0.2">
      <c r="A132" s="60">
        <v>39</v>
      </c>
      <c r="B132" s="54" t="s">
        <v>557</v>
      </c>
      <c r="C132" s="65" t="s">
        <v>558</v>
      </c>
      <c r="D132" s="66" t="s">
        <v>559</v>
      </c>
      <c r="E132" s="54" t="s">
        <v>9</v>
      </c>
      <c r="F132" s="54" t="s">
        <v>560</v>
      </c>
      <c r="G132" s="54" t="s">
        <v>407</v>
      </c>
      <c r="H132" s="65">
        <v>145</v>
      </c>
      <c r="I132" s="54">
        <v>3.56</v>
      </c>
      <c r="J132" s="72" t="s">
        <v>57</v>
      </c>
    </row>
    <row r="133" spans="1:10" ht="21" customHeight="1" x14ac:dyDescent="0.2">
      <c r="A133" s="60">
        <v>40</v>
      </c>
      <c r="B133" s="54" t="s">
        <v>561</v>
      </c>
      <c r="C133" s="65" t="s">
        <v>562</v>
      </c>
      <c r="D133" s="66" t="s">
        <v>563</v>
      </c>
      <c r="E133" s="54" t="s">
        <v>9</v>
      </c>
      <c r="F133" s="54" t="s">
        <v>564</v>
      </c>
      <c r="G133" s="54" t="s">
        <v>407</v>
      </c>
      <c r="H133" s="65">
        <v>145</v>
      </c>
      <c r="I133" s="54">
        <v>3.56</v>
      </c>
      <c r="J133" s="72" t="s">
        <v>57</v>
      </c>
    </row>
    <row r="134" spans="1:10" ht="21" customHeight="1" x14ac:dyDescent="0.2">
      <c r="A134" s="60">
        <v>41</v>
      </c>
      <c r="B134" s="54" t="s">
        <v>565</v>
      </c>
      <c r="C134" s="65" t="s">
        <v>566</v>
      </c>
      <c r="D134" s="66" t="s">
        <v>567</v>
      </c>
      <c r="E134" s="54" t="s">
        <v>8</v>
      </c>
      <c r="F134" s="54" t="s">
        <v>568</v>
      </c>
      <c r="G134" s="54" t="s">
        <v>407</v>
      </c>
      <c r="H134" s="65">
        <v>145</v>
      </c>
      <c r="I134" s="54">
        <v>3.56</v>
      </c>
      <c r="J134" s="72" t="s">
        <v>57</v>
      </c>
    </row>
    <row r="135" spans="1:10" ht="21" customHeight="1" x14ac:dyDescent="0.2">
      <c r="A135" s="60">
        <v>42</v>
      </c>
      <c r="B135" s="54" t="s">
        <v>569</v>
      </c>
      <c r="C135" s="65" t="s">
        <v>570</v>
      </c>
      <c r="D135" s="66" t="s">
        <v>571</v>
      </c>
      <c r="E135" s="54" t="s">
        <v>8</v>
      </c>
      <c r="F135" s="54" t="s">
        <v>572</v>
      </c>
      <c r="G135" s="54" t="s">
        <v>407</v>
      </c>
      <c r="H135" s="65">
        <v>147</v>
      </c>
      <c r="I135" s="54">
        <v>3.54</v>
      </c>
      <c r="J135" s="72" t="s">
        <v>57</v>
      </c>
    </row>
    <row r="136" spans="1:10" ht="21" customHeight="1" x14ac:dyDescent="0.2">
      <c r="A136" s="60">
        <v>43</v>
      </c>
      <c r="B136" s="54" t="s">
        <v>573</v>
      </c>
      <c r="C136" s="65" t="s">
        <v>574</v>
      </c>
      <c r="D136" s="66" t="s">
        <v>575</v>
      </c>
      <c r="E136" s="54" t="s">
        <v>9</v>
      </c>
      <c r="F136" s="54" t="s">
        <v>576</v>
      </c>
      <c r="G136" s="54" t="s">
        <v>407</v>
      </c>
      <c r="H136" s="65">
        <v>145</v>
      </c>
      <c r="I136" s="54">
        <v>3.52</v>
      </c>
      <c r="J136" s="72" t="s">
        <v>57</v>
      </c>
    </row>
    <row r="137" spans="1:10" ht="21" customHeight="1" x14ac:dyDescent="0.2">
      <c r="A137" s="60">
        <v>44</v>
      </c>
      <c r="B137" s="54" t="s">
        <v>577</v>
      </c>
      <c r="C137" s="65" t="s">
        <v>578</v>
      </c>
      <c r="D137" s="66" t="s">
        <v>579</v>
      </c>
      <c r="E137" s="54" t="s">
        <v>8</v>
      </c>
      <c r="F137" s="54" t="s">
        <v>580</v>
      </c>
      <c r="G137" s="54" t="s">
        <v>407</v>
      </c>
      <c r="H137" s="65">
        <v>145</v>
      </c>
      <c r="I137" s="54">
        <v>3.52</v>
      </c>
      <c r="J137" s="72" t="s">
        <v>57</v>
      </c>
    </row>
    <row r="138" spans="1:10" ht="21" customHeight="1" x14ac:dyDescent="0.2">
      <c r="A138" s="60">
        <v>45</v>
      </c>
      <c r="B138" s="54" t="s">
        <v>581</v>
      </c>
      <c r="C138" s="65" t="s">
        <v>582</v>
      </c>
      <c r="D138" s="66" t="s">
        <v>583</v>
      </c>
      <c r="E138" s="54" t="s">
        <v>9</v>
      </c>
      <c r="F138" s="54" t="s">
        <v>584</v>
      </c>
      <c r="G138" s="54" t="s">
        <v>407</v>
      </c>
      <c r="H138" s="65">
        <v>145</v>
      </c>
      <c r="I138" s="54">
        <v>3.51</v>
      </c>
      <c r="J138" s="72" t="s">
        <v>57</v>
      </c>
    </row>
    <row r="139" spans="1:10" ht="21" customHeight="1" x14ac:dyDescent="0.2">
      <c r="A139" s="60">
        <v>46</v>
      </c>
      <c r="B139" s="54" t="s">
        <v>585</v>
      </c>
      <c r="C139" s="65" t="s">
        <v>586</v>
      </c>
      <c r="D139" s="66" t="s">
        <v>587</v>
      </c>
      <c r="E139" s="54" t="s">
        <v>9</v>
      </c>
      <c r="F139" s="54" t="s">
        <v>588</v>
      </c>
      <c r="G139" s="54" t="s">
        <v>407</v>
      </c>
      <c r="H139" s="65">
        <v>145</v>
      </c>
      <c r="I139" s="54">
        <v>3.51</v>
      </c>
      <c r="J139" s="72" t="s">
        <v>57</v>
      </c>
    </row>
    <row r="140" spans="1:10" ht="21" customHeight="1" x14ac:dyDescent="0.2">
      <c r="A140" s="60">
        <v>47</v>
      </c>
      <c r="B140" s="54" t="s">
        <v>589</v>
      </c>
      <c r="C140" s="65" t="s">
        <v>590</v>
      </c>
      <c r="D140" s="66" t="s">
        <v>591</v>
      </c>
      <c r="E140" s="54" t="s">
        <v>8</v>
      </c>
      <c r="F140" s="54" t="s">
        <v>592</v>
      </c>
      <c r="G140" s="54" t="s">
        <v>407</v>
      </c>
      <c r="H140" s="65">
        <v>145</v>
      </c>
      <c r="I140" s="54">
        <v>3.51</v>
      </c>
      <c r="J140" s="72" t="s">
        <v>57</v>
      </c>
    </row>
    <row r="141" spans="1:10" ht="21" customHeight="1" x14ac:dyDescent="0.2">
      <c r="A141" s="60">
        <v>48</v>
      </c>
      <c r="B141" s="54" t="s">
        <v>593</v>
      </c>
      <c r="C141" s="65" t="s">
        <v>594</v>
      </c>
      <c r="D141" s="66" t="s">
        <v>595</v>
      </c>
      <c r="E141" s="54" t="s">
        <v>9</v>
      </c>
      <c r="F141" s="54" t="s">
        <v>596</v>
      </c>
      <c r="G141" s="54" t="s">
        <v>407</v>
      </c>
      <c r="H141" s="65">
        <v>145</v>
      </c>
      <c r="I141" s="54">
        <v>3.49</v>
      </c>
      <c r="J141" s="72" t="s">
        <v>57</v>
      </c>
    </row>
    <row r="142" spans="1:10" ht="21" customHeight="1" x14ac:dyDescent="0.2">
      <c r="A142" s="60">
        <v>49</v>
      </c>
      <c r="B142" s="54" t="s">
        <v>597</v>
      </c>
      <c r="C142" s="65" t="s">
        <v>598</v>
      </c>
      <c r="D142" s="66" t="s">
        <v>599</v>
      </c>
      <c r="E142" s="54" t="s">
        <v>9</v>
      </c>
      <c r="F142" s="54" t="s">
        <v>600</v>
      </c>
      <c r="G142" s="54" t="s">
        <v>407</v>
      </c>
      <c r="H142" s="65">
        <v>148</v>
      </c>
      <c r="I142" s="54">
        <v>3.49</v>
      </c>
      <c r="J142" s="72" t="s">
        <v>57</v>
      </c>
    </row>
    <row r="143" spans="1:10" ht="21" customHeight="1" x14ac:dyDescent="0.2">
      <c r="A143" s="60">
        <v>50</v>
      </c>
      <c r="B143" s="54" t="s">
        <v>601</v>
      </c>
      <c r="C143" s="65" t="s">
        <v>602</v>
      </c>
      <c r="D143" s="66" t="s">
        <v>603</v>
      </c>
      <c r="E143" s="54" t="s">
        <v>9</v>
      </c>
      <c r="F143" s="54" t="s">
        <v>604</v>
      </c>
      <c r="G143" s="54" t="s">
        <v>407</v>
      </c>
      <c r="H143" s="65">
        <v>145</v>
      </c>
      <c r="I143" s="54">
        <v>3.48</v>
      </c>
      <c r="J143" s="72" t="s">
        <v>57</v>
      </c>
    </row>
    <row r="144" spans="1:10" ht="21" customHeight="1" x14ac:dyDescent="0.2">
      <c r="A144" s="60">
        <v>51</v>
      </c>
      <c r="B144" s="54" t="s">
        <v>605</v>
      </c>
      <c r="C144" s="65" t="s">
        <v>606</v>
      </c>
      <c r="D144" s="66" t="s">
        <v>607</v>
      </c>
      <c r="E144" s="54" t="s">
        <v>8</v>
      </c>
      <c r="F144" s="54" t="s">
        <v>608</v>
      </c>
      <c r="G144" s="54" t="s">
        <v>407</v>
      </c>
      <c r="H144" s="65">
        <v>145</v>
      </c>
      <c r="I144" s="54">
        <v>3.47</v>
      </c>
      <c r="J144" s="72" t="s">
        <v>57</v>
      </c>
    </row>
    <row r="145" spans="1:10" ht="21" customHeight="1" x14ac:dyDescent="0.2">
      <c r="A145" s="60">
        <v>52</v>
      </c>
      <c r="B145" s="54" t="s">
        <v>609</v>
      </c>
      <c r="C145" s="65" t="s">
        <v>610</v>
      </c>
      <c r="D145" s="66" t="s">
        <v>611</v>
      </c>
      <c r="E145" s="54" t="s">
        <v>9</v>
      </c>
      <c r="F145" s="54" t="s">
        <v>612</v>
      </c>
      <c r="G145" s="54" t="s">
        <v>407</v>
      </c>
      <c r="H145" s="65">
        <v>145</v>
      </c>
      <c r="I145" s="54">
        <v>3.47</v>
      </c>
      <c r="J145" s="72" t="s">
        <v>57</v>
      </c>
    </row>
    <row r="146" spans="1:10" ht="21" customHeight="1" x14ac:dyDescent="0.2">
      <c r="A146" s="60">
        <v>53</v>
      </c>
      <c r="B146" s="54" t="s">
        <v>613</v>
      </c>
      <c r="C146" s="65" t="s">
        <v>614</v>
      </c>
      <c r="D146" s="66" t="s">
        <v>615</v>
      </c>
      <c r="E146" s="54" t="s">
        <v>9</v>
      </c>
      <c r="F146" s="54" t="s">
        <v>616</v>
      </c>
      <c r="G146" s="54" t="s">
        <v>407</v>
      </c>
      <c r="H146" s="65">
        <v>145</v>
      </c>
      <c r="I146" s="54">
        <v>3.46</v>
      </c>
      <c r="J146" s="72" t="s">
        <v>57</v>
      </c>
    </row>
    <row r="147" spans="1:10" ht="21" customHeight="1" x14ac:dyDescent="0.2">
      <c r="A147" s="60">
        <v>54</v>
      </c>
      <c r="B147" s="54" t="s">
        <v>617</v>
      </c>
      <c r="C147" s="65" t="s">
        <v>618</v>
      </c>
      <c r="D147" s="66" t="s">
        <v>619</v>
      </c>
      <c r="E147" s="54" t="s">
        <v>8</v>
      </c>
      <c r="F147" s="54" t="s">
        <v>620</v>
      </c>
      <c r="G147" s="54" t="s">
        <v>407</v>
      </c>
      <c r="H147" s="65">
        <v>148</v>
      </c>
      <c r="I147" s="54">
        <v>3.46</v>
      </c>
      <c r="J147" s="72" t="s">
        <v>57</v>
      </c>
    </row>
    <row r="148" spans="1:10" ht="21" customHeight="1" x14ac:dyDescent="0.2">
      <c r="A148" s="60">
        <v>55</v>
      </c>
      <c r="B148" s="54" t="s">
        <v>621</v>
      </c>
      <c r="C148" s="65" t="s">
        <v>622</v>
      </c>
      <c r="D148" s="66" t="s">
        <v>623</v>
      </c>
      <c r="E148" s="54" t="s">
        <v>8</v>
      </c>
      <c r="F148" s="54" t="s">
        <v>624</v>
      </c>
      <c r="G148" s="54" t="s">
        <v>407</v>
      </c>
      <c r="H148" s="65">
        <v>145</v>
      </c>
      <c r="I148" s="54">
        <v>3.43</v>
      </c>
      <c r="J148" s="72" t="s">
        <v>57</v>
      </c>
    </row>
    <row r="149" spans="1:10" ht="21" customHeight="1" x14ac:dyDescent="0.2">
      <c r="A149" s="60">
        <v>56</v>
      </c>
      <c r="B149" s="54" t="s">
        <v>625</v>
      </c>
      <c r="C149" s="65" t="s">
        <v>626</v>
      </c>
      <c r="D149" s="66" t="s">
        <v>627</v>
      </c>
      <c r="E149" s="54" t="s">
        <v>8</v>
      </c>
      <c r="F149" s="54" t="s">
        <v>628</v>
      </c>
      <c r="G149" s="54" t="s">
        <v>407</v>
      </c>
      <c r="H149" s="65">
        <v>145</v>
      </c>
      <c r="I149" s="54">
        <v>3.42</v>
      </c>
      <c r="J149" s="72" t="s">
        <v>57</v>
      </c>
    </row>
    <row r="150" spans="1:10" ht="21" customHeight="1" x14ac:dyDescent="0.2">
      <c r="A150" s="60">
        <v>57</v>
      </c>
      <c r="B150" s="54" t="s">
        <v>629</v>
      </c>
      <c r="C150" s="65" t="s">
        <v>630</v>
      </c>
      <c r="D150" s="66" t="s">
        <v>631</v>
      </c>
      <c r="E150" s="54" t="s">
        <v>9</v>
      </c>
      <c r="F150" s="54" t="s">
        <v>632</v>
      </c>
      <c r="G150" s="54" t="s">
        <v>407</v>
      </c>
      <c r="H150" s="65">
        <v>148</v>
      </c>
      <c r="I150" s="54">
        <v>3.4</v>
      </c>
      <c r="J150" s="72" t="s">
        <v>57</v>
      </c>
    </row>
    <row r="151" spans="1:10" ht="21" customHeight="1" x14ac:dyDescent="0.2">
      <c r="A151" s="60">
        <v>58</v>
      </c>
      <c r="B151" s="54" t="s">
        <v>633</v>
      </c>
      <c r="C151" s="65" t="s">
        <v>634</v>
      </c>
      <c r="D151" s="66" t="s">
        <v>635</v>
      </c>
      <c r="E151" s="54" t="s">
        <v>9</v>
      </c>
      <c r="F151" s="54" t="s">
        <v>636</v>
      </c>
      <c r="G151" s="54" t="s">
        <v>407</v>
      </c>
      <c r="H151" s="65">
        <v>146</v>
      </c>
      <c r="I151" s="54">
        <v>3.38</v>
      </c>
      <c r="J151" s="72" t="s">
        <v>57</v>
      </c>
    </row>
    <row r="152" spans="1:10" ht="21" customHeight="1" x14ac:dyDescent="0.2">
      <c r="A152" s="60">
        <v>59</v>
      </c>
      <c r="B152" s="54" t="s">
        <v>637</v>
      </c>
      <c r="C152" s="65" t="s">
        <v>638</v>
      </c>
      <c r="D152" s="66" t="s">
        <v>639</v>
      </c>
      <c r="E152" s="54" t="s">
        <v>9</v>
      </c>
      <c r="F152" s="54" t="s">
        <v>640</v>
      </c>
      <c r="G152" s="54" t="s">
        <v>407</v>
      </c>
      <c r="H152" s="65">
        <v>145</v>
      </c>
      <c r="I152" s="54">
        <v>3.33</v>
      </c>
      <c r="J152" s="72" t="s">
        <v>57</v>
      </c>
    </row>
    <row r="153" spans="1:10" ht="21" customHeight="1" x14ac:dyDescent="0.2">
      <c r="A153" s="60">
        <v>60</v>
      </c>
      <c r="B153" s="54" t="s">
        <v>641</v>
      </c>
      <c r="C153" s="65" t="s">
        <v>642</v>
      </c>
      <c r="D153" s="66" t="s">
        <v>66</v>
      </c>
      <c r="E153" s="54" t="s">
        <v>8</v>
      </c>
      <c r="F153" s="54" t="s">
        <v>643</v>
      </c>
      <c r="G153" s="54" t="s">
        <v>407</v>
      </c>
      <c r="H153" s="65">
        <v>145</v>
      </c>
      <c r="I153" s="54">
        <v>3.32</v>
      </c>
      <c r="J153" s="72" t="s">
        <v>57</v>
      </c>
    </row>
    <row r="154" spans="1:10" ht="21" customHeight="1" x14ac:dyDescent="0.2">
      <c r="A154" s="60">
        <v>61</v>
      </c>
      <c r="B154" s="54" t="s">
        <v>644</v>
      </c>
      <c r="C154" s="65" t="s">
        <v>645</v>
      </c>
      <c r="D154" s="66" t="s">
        <v>646</v>
      </c>
      <c r="E154" s="54" t="s">
        <v>8</v>
      </c>
      <c r="F154" s="54" t="s">
        <v>647</v>
      </c>
      <c r="G154" s="54" t="s">
        <v>407</v>
      </c>
      <c r="H154" s="65">
        <v>146</v>
      </c>
      <c r="I154" s="54">
        <v>3.27</v>
      </c>
      <c r="J154" s="72" t="s">
        <v>57</v>
      </c>
    </row>
    <row r="155" spans="1:10" ht="21" customHeight="1" x14ac:dyDescent="0.2">
      <c r="A155" s="60">
        <v>62</v>
      </c>
      <c r="B155" s="54" t="s">
        <v>648</v>
      </c>
      <c r="C155" s="65" t="s">
        <v>649</v>
      </c>
      <c r="D155" s="66" t="s">
        <v>650</v>
      </c>
      <c r="E155" s="54" t="s">
        <v>8</v>
      </c>
      <c r="F155" s="54" t="s">
        <v>651</v>
      </c>
      <c r="G155" s="54" t="s">
        <v>407</v>
      </c>
      <c r="H155" s="65">
        <v>145</v>
      </c>
      <c r="I155" s="54">
        <v>3.24</v>
      </c>
      <c r="J155" s="72" t="s">
        <v>57</v>
      </c>
    </row>
    <row r="156" spans="1:10" ht="21" customHeight="1" x14ac:dyDescent="0.2">
      <c r="A156" s="60">
        <v>63</v>
      </c>
      <c r="B156" s="54" t="s">
        <v>652</v>
      </c>
      <c r="C156" s="65" t="s">
        <v>653</v>
      </c>
      <c r="D156" s="66" t="s">
        <v>654</v>
      </c>
      <c r="E156" s="54" t="s">
        <v>8</v>
      </c>
      <c r="F156" s="54" t="s">
        <v>655</v>
      </c>
      <c r="G156" s="54" t="s">
        <v>407</v>
      </c>
      <c r="H156" s="65">
        <v>145</v>
      </c>
      <c r="I156" s="54">
        <v>3.23</v>
      </c>
      <c r="J156" s="72" t="s">
        <v>57</v>
      </c>
    </row>
    <row r="157" spans="1:10" ht="21" customHeight="1" x14ac:dyDescent="0.2">
      <c r="A157" s="60">
        <v>64</v>
      </c>
      <c r="B157" s="54" t="s">
        <v>656</v>
      </c>
      <c r="C157" s="65" t="s">
        <v>657</v>
      </c>
      <c r="D157" s="66" t="s">
        <v>658</v>
      </c>
      <c r="E157" s="54" t="s">
        <v>9</v>
      </c>
      <c r="F157" s="54" t="s">
        <v>659</v>
      </c>
      <c r="G157" s="54" t="s">
        <v>407</v>
      </c>
      <c r="H157" s="65">
        <v>146</v>
      </c>
      <c r="I157" s="54">
        <v>3.22</v>
      </c>
      <c r="J157" s="72" t="s">
        <v>57</v>
      </c>
    </row>
    <row r="158" spans="1:10" ht="21" customHeight="1" x14ac:dyDescent="0.2">
      <c r="A158" s="60">
        <v>65</v>
      </c>
      <c r="B158" s="54" t="s">
        <v>660</v>
      </c>
      <c r="C158" s="65" t="s">
        <v>661</v>
      </c>
      <c r="D158" s="66" t="s">
        <v>662</v>
      </c>
      <c r="E158" s="54" t="s">
        <v>8</v>
      </c>
      <c r="F158" s="54" t="s">
        <v>663</v>
      </c>
      <c r="G158" s="54" t="s">
        <v>407</v>
      </c>
      <c r="H158" s="65">
        <v>148</v>
      </c>
      <c r="I158" s="54">
        <v>3.09</v>
      </c>
      <c r="J158" s="72" t="s">
        <v>57</v>
      </c>
    </row>
    <row r="159" spans="1:10" ht="21" customHeight="1" thickBot="1" x14ac:dyDescent="0.25">
      <c r="A159" s="62">
        <v>66</v>
      </c>
      <c r="B159" s="73" t="s">
        <v>664</v>
      </c>
      <c r="C159" s="74" t="s">
        <v>665</v>
      </c>
      <c r="D159" s="75" t="s">
        <v>666</v>
      </c>
      <c r="E159" s="73" t="s">
        <v>8</v>
      </c>
      <c r="F159" s="73" t="s">
        <v>667</v>
      </c>
      <c r="G159" s="73" t="s">
        <v>407</v>
      </c>
      <c r="H159" s="74">
        <v>148</v>
      </c>
      <c r="I159" s="73">
        <v>3.04</v>
      </c>
      <c r="J159" s="76" t="s">
        <v>57</v>
      </c>
    </row>
    <row r="160" spans="1:10" ht="21" customHeight="1" thickBot="1" x14ac:dyDescent="0.25">
      <c r="A160" s="320"/>
      <c r="B160" s="320"/>
      <c r="C160" s="318"/>
      <c r="D160" s="319"/>
      <c r="E160" s="320"/>
      <c r="F160" s="320"/>
      <c r="G160" s="320"/>
      <c r="H160" s="318"/>
      <c r="I160" s="320"/>
      <c r="J160" s="320"/>
    </row>
    <row r="161" spans="1:10" ht="21" customHeight="1" x14ac:dyDescent="0.2">
      <c r="A161" s="67">
        <v>1</v>
      </c>
      <c r="B161" s="68" t="s">
        <v>668</v>
      </c>
      <c r="C161" s="69" t="s">
        <v>669</v>
      </c>
      <c r="D161" s="70" t="s">
        <v>670</v>
      </c>
      <c r="E161" s="68" t="s">
        <v>8</v>
      </c>
      <c r="F161" s="68" t="s">
        <v>671</v>
      </c>
      <c r="G161" s="68" t="s">
        <v>21</v>
      </c>
      <c r="H161" s="69">
        <v>160</v>
      </c>
      <c r="I161" s="68">
        <v>3.82</v>
      </c>
      <c r="J161" s="71" t="s">
        <v>57</v>
      </c>
    </row>
    <row r="162" spans="1:10" ht="21" customHeight="1" x14ac:dyDescent="0.2">
      <c r="A162" s="60">
        <v>2</v>
      </c>
      <c r="B162" s="54" t="s">
        <v>672</v>
      </c>
      <c r="C162" s="65" t="s">
        <v>673</v>
      </c>
      <c r="D162" s="66" t="s">
        <v>674</v>
      </c>
      <c r="E162" s="54" t="s">
        <v>8</v>
      </c>
      <c r="F162" s="54" t="s">
        <v>675</v>
      </c>
      <c r="G162" s="54" t="s">
        <v>21</v>
      </c>
      <c r="H162" s="65">
        <v>157</v>
      </c>
      <c r="I162" s="54">
        <v>3.78</v>
      </c>
      <c r="J162" s="72" t="s">
        <v>57</v>
      </c>
    </row>
    <row r="163" spans="1:10" ht="21" customHeight="1" x14ac:dyDescent="0.2">
      <c r="A163" s="60">
        <v>3</v>
      </c>
      <c r="B163" s="54" t="s">
        <v>676</v>
      </c>
      <c r="C163" s="65" t="s">
        <v>677</v>
      </c>
      <c r="D163" s="66" t="s">
        <v>678</v>
      </c>
      <c r="E163" s="54" t="s">
        <v>9</v>
      </c>
      <c r="F163" s="54" t="s">
        <v>679</v>
      </c>
      <c r="G163" s="54" t="s">
        <v>21</v>
      </c>
      <c r="H163" s="65">
        <v>153</v>
      </c>
      <c r="I163" s="54">
        <v>3.77</v>
      </c>
      <c r="J163" s="72" t="s">
        <v>57</v>
      </c>
    </row>
    <row r="164" spans="1:10" ht="21" customHeight="1" x14ac:dyDescent="0.2">
      <c r="A164" s="60">
        <v>4</v>
      </c>
      <c r="B164" s="54" t="s">
        <v>680</v>
      </c>
      <c r="C164" s="65" t="s">
        <v>681</v>
      </c>
      <c r="D164" s="66" t="s">
        <v>682</v>
      </c>
      <c r="E164" s="54" t="s">
        <v>9</v>
      </c>
      <c r="F164" s="54" t="s">
        <v>683</v>
      </c>
      <c r="G164" s="54" t="s">
        <v>21</v>
      </c>
      <c r="H164" s="65">
        <v>153</v>
      </c>
      <c r="I164" s="54">
        <v>3.75</v>
      </c>
      <c r="J164" s="72" t="s">
        <v>57</v>
      </c>
    </row>
    <row r="165" spans="1:10" ht="21" customHeight="1" x14ac:dyDescent="0.2">
      <c r="A165" s="60">
        <v>5</v>
      </c>
      <c r="B165" s="54" t="s">
        <v>684</v>
      </c>
      <c r="C165" s="65" t="s">
        <v>685</v>
      </c>
      <c r="D165" s="66" t="s">
        <v>686</v>
      </c>
      <c r="E165" s="54" t="s">
        <v>9</v>
      </c>
      <c r="F165" s="54" t="s">
        <v>687</v>
      </c>
      <c r="G165" s="54" t="s">
        <v>21</v>
      </c>
      <c r="H165" s="65">
        <v>153</v>
      </c>
      <c r="I165" s="54">
        <v>3.75</v>
      </c>
      <c r="J165" s="72" t="s">
        <v>57</v>
      </c>
    </row>
    <row r="166" spans="1:10" ht="21" customHeight="1" x14ac:dyDescent="0.2">
      <c r="A166" s="60">
        <v>6</v>
      </c>
      <c r="B166" s="54" t="s">
        <v>688</v>
      </c>
      <c r="C166" s="65" t="s">
        <v>689</v>
      </c>
      <c r="D166" s="66" t="s">
        <v>690</v>
      </c>
      <c r="E166" s="54" t="s">
        <v>9</v>
      </c>
      <c r="F166" s="54" t="s">
        <v>691</v>
      </c>
      <c r="G166" s="54" t="s">
        <v>21</v>
      </c>
      <c r="H166" s="65">
        <v>153</v>
      </c>
      <c r="I166" s="54">
        <v>3.75</v>
      </c>
      <c r="J166" s="72" t="s">
        <v>57</v>
      </c>
    </row>
    <row r="167" spans="1:10" ht="21" customHeight="1" x14ac:dyDescent="0.2">
      <c r="A167" s="60">
        <v>7</v>
      </c>
      <c r="B167" s="54" t="s">
        <v>692</v>
      </c>
      <c r="C167" s="65" t="s">
        <v>693</v>
      </c>
      <c r="D167" s="66" t="s">
        <v>694</v>
      </c>
      <c r="E167" s="54" t="s">
        <v>9</v>
      </c>
      <c r="F167" s="54" t="s">
        <v>695</v>
      </c>
      <c r="G167" s="54" t="s">
        <v>21</v>
      </c>
      <c r="H167" s="65">
        <v>153</v>
      </c>
      <c r="I167" s="54">
        <v>3.73</v>
      </c>
      <c r="J167" s="72" t="s">
        <v>57</v>
      </c>
    </row>
    <row r="168" spans="1:10" ht="21" customHeight="1" x14ac:dyDescent="0.2">
      <c r="A168" s="60">
        <v>8</v>
      </c>
      <c r="B168" s="54" t="s">
        <v>696</v>
      </c>
      <c r="C168" s="65" t="s">
        <v>697</v>
      </c>
      <c r="D168" s="66" t="s">
        <v>698</v>
      </c>
      <c r="E168" s="54" t="s">
        <v>9</v>
      </c>
      <c r="F168" s="54" t="s">
        <v>699</v>
      </c>
      <c r="G168" s="54" t="s">
        <v>21</v>
      </c>
      <c r="H168" s="65">
        <v>153</v>
      </c>
      <c r="I168" s="54">
        <v>3.71</v>
      </c>
      <c r="J168" s="72" t="s">
        <v>57</v>
      </c>
    </row>
    <row r="169" spans="1:10" ht="21" customHeight="1" x14ac:dyDescent="0.2">
      <c r="A169" s="60">
        <v>9</v>
      </c>
      <c r="B169" s="54" t="s">
        <v>700</v>
      </c>
      <c r="C169" s="65" t="s">
        <v>701</v>
      </c>
      <c r="D169" s="66" t="s">
        <v>702</v>
      </c>
      <c r="E169" s="54" t="s">
        <v>9</v>
      </c>
      <c r="F169" s="54" t="s">
        <v>703</v>
      </c>
      <c r="G169" s="54" t="s">
        <v>21</v>
      </c>
      <c r="H169" s="65">
        <v>152</v>
      </c>
      <c r="I169" s="54">
        <v>3.69</v>
      </c>
      <c r="J169" s="72" t="s">
        <v>57</v>
      </c>
    </row>
    <row r="170" spans="1:10" ht="21" customHeight="1" x14ac:dyDescent="0.2">
      <c r="A170" s="60">
        <v>10</v>
      </c>
      <c r="B170" s="54" t="s">
        <v>704</v>
      </c>
      <c r="C170" s="65" t="s">
        <v>705</v>
      </c>
      <c r="D170" s="66" t="s">
        <v>706</v>
      </c>
      <c r="E170" s="54" t="s">
        <v>9</v>
      </c>
      <c r="F170" s="54" t="s">
        <v>707</v>
      </c>
      <c r="G170" s="54" t="s">
        <v>21</v>
      </c>
      <c r="H170" s="65">
        <v>153</v>
      </c>
      <c r="I170" s="54">
        <v>3.69</v>
      </c>
      <c r="J170" s="72" t="s">
        <v>57</v>
      </c>
    </row>
    <row r="171" spans="1:10" ht="21" customHeight="1" x14ac:dyDescent="0.2">
      <c r="A171" s="60">
        <v>11</v>
      </c>
      <c r="B171" s="54" t="s">
        <v>708</v>
      </c>
      <c r="C171" s="65" t="s">
        <v>709</v>
      </c>
      <c r="D171" s="66" t="s">
        <v>710</v>
      </c>
      <c r="E171" s="54" t="s">
        <v>8</v>
      </c>
      <c r="F171" s="54" t="s">
        <v>711</v>
      </c>
      <c r="G171" s="54" t="s">
        <v>21</v>
      </c>
      <c r="H171" s="65">
        <v>153</v>
      </c>
      <c r="I171" s="54">
        <v>3.69</v>
      </c>
      <c r="J171" s="72" t="s">
        <v>57</v>
      </c>
    </row>
    <row r="172" spans="1:10" ht="21" customHeight="1" x14ac:dyDescent="0.2">
      <c r="A172" s="60">
        <v>12</v>
      </c>
      <c r="B172" s="54" t="s">
        <v>712</v>
      </c>
      <c r="C172" s="65" t="s">
        <v>713</v>
      </c>
      <c r="D172" s="66" t="s">
        <v>714</v>
      </c>
      <c r="E172" s="54" t="s">
        <v>9</v>
      </c>
      <c r="F172" s="54" t="s">
        <v>715</v>
      </c>
      <c r="G172" s="54" t="s">
        <v>21</v>
      </c>
      <c r="H172" s="65">
        <v>150</v>
      </c>
      <c r="I172" s="54">
        <v>3.68</v>
      </c>
      <c r="J172" s="72" t="s">
        <v>57</v>
      </c>
    </row>
    <row r="173" spans="1:10" ht="21" customHeight="1" x14ac:dyDescent="0.2">
      <c r="A173" s="60">
        <v>13</v>
      </c>
      <c r="B173" s="54" t="s">
        <v>716</v>
      </c>
      <c r="C173" s="65" t="s">
        <v>717</v>
      </c>
      <c r="D173" s="66" t="s">
        <v>718</v>
      </c>
      <c r="E173" s="54" t="s">
        <v>9</v>
      </c>
      <c r="F173" s="54" t="s">
        <v>719</v>
      </c>
      <c r="G173" s="54" t="s">
        <v>21</v>
      </c>
      <c r="H173" s="65">
        <v>151</v>
      </c>
      <c r="I173" s="54">
        <v>3.67</v>
      </c>
      <c r="J173" s="72" t="s">
        <v>57</v>
      </c>
    </row>
    <row r="174" spans="1:10" ht="21" customHeight="1" x14ac:dyDescent="0.2">
      <c r="A174" s="60">
        <v>14</v>
      </c>
      <c r="B174" s="54" t="s">
        <v>720</v>
      </c>
      <c r="C174" s="65" t="s">
        <v>721</v>
      </c>
      <c r="D174" s="66" t="s">
        <v>722</v>
      </c>
      <c r="E174" s="54" t="s">
        <v>9</v>
      </c>
      <c r="F174" s="54" t="s">
        <v>723</v>
      </c>
      <c r="G174" s="54" t="s">
        <v>21</v>
      </c>
      <c r="H174" s="65">
        <v>163</v>
      </c>
      <c r="I174" s="54">
        <v>3.66</v>
      </c>
      <c r="J174" s="72" t="s">
        <v>57</v>
      </c>
    </row>
    <row r="175" spans="1:10" ht="21" customHeight="1" x14ac:dyDescent="0.2">
      <c r="A175" s="60">
        <v>15</v>
      </c>
      <c r="B175" s="54" t="s">
        <v>724</v>
      </c>
      <c r="C175" s="65" t="s">
        <v>725</v>
      </c>
      <c r="D175" s="66" t="s">
        <v>726</v>
      </c>
      <c r="E175" s="54" t="s">
        <v>9</v>
      </c>
      <c r="F175" s="54" t="s">
        <v>727</v>
      </c>
      <c r="G175" s="54" t="s">
        <v>21</v>
      </c>
      <c r="H175" s="65">
        <v>157</v>
      </c>
      <c r="I175" s="54">
        <v>3.66</v>
      </c>
      <c r="J175" s="72" t="s">
        <v>57</v>
      </c>
    </row>
    <row r="176" spans="1:10" ht="21" customHeight="1" x14ac:dyDescent="0.2">
      <c r="A176" s="60">
        <v>16</v>
      </c>
      <c r="B176" s="54" t="s">
        <v>728</v>
      </c>
      <c r="C176" s="65" t="s">
        <v>729</v>
      </c>
      <c r="D176" s="66" t="s">
        <v>730</v>
      </c>
      <c r="E176" s="54" t="s">
        <v>9</v>
      </c>
      <c r="F176" s="54" t="s">
        <v>731</v>
      </c>
      <c r="G176" s="54" t="s">
        <v>21</v>
      </c>
      <c r="H176" s="65">
        <v>146</v>
      </c>
      <c r="I176" s="54">
        <v>3.65</v>
      </c>
      <c r="J176" s="72" t="s">
        <v>57</v>
      </c>
    </row>
    <row r="177" spans="1:10" ht="21" customHeight="1" x14ac:dyDescent="0.2">
      <c r="A177" s="60">
        <v>17</v>
      </c>
      <c r="B177" s="54" t="s">
        <v>732</v>
      </c>
      <c r="C177" s="65" t="s">
        <v>733</v>
      </c>
      <c r="D177" s="66" t="s">
        <v>734</v>
      </c>
      <c r="E177" s="54" t="s">
        <v>9</v>
      </c>
      <c r="F177" s="54" t="s">
        <v>735</v>
      </c>
      <c r="G177" s="54" t="s">
        <v>21</v>
      </c>
      <c r="H177" s="65">
        <v>153</v>
      </c>
      <c r="I177" s="54">
        <v>3.63</v>
      </c>
      <c r="J177" s="72" t="s">
        <v>57</v>
      </c>
    </row>
    <row r="178" spans="1:10" ht="21" customHeight="1" x14ac:dyDescent="0.2">
      <c r="A178" s="60">
        <v>18</v>
      </c>
      <c r="B178" s="54" t="s">
        <v>736</v>
      </c>
      <c r="C178" s="65" t="s">
        <v>737</v>
      </c>
      <c r="D178" s="66" t="s">
        <v>738</v>
      </c>
      <c r="E178" s="54" t="s">
        <v>9</v>
      </c>
      <c r="F178" s="54" t="s">
        <v>739</v>
      </c>
      <c r="G178" s="54" t="s">
        <v>21</v>
      </c>
      <c r="H178" s="65">
        <v>153</v>
      </c>
      <c r="I178" s="54">
        <v>3.63</v>
      </c>
      <c r="J178" s="72" t="s">
        <v>57</v>
      </c>
    </row>
    <row r="179" spans="1:10" ht="21" customHeight="1" x14ac:dyDescent="0.2">
      <c r="A179" s="60">
        <v>19</v>
      </c>
      <c r="B179" s="54" t="s">
        <v>740</v>
      </c>
      <c r="C179" s="65" t="s">
        <v>741</v>
      </c>
      <c r="D179" s="66" t="s">
        <v>742</v>
      </c>
      <c r="E179" s="54" t="s">
        <v>9</v>
      </c>
      <c r="F179" s="54" t="s">
        <v>743</v>
      </c>
      <c r="G179" s="54" t="s">
        <v>21</v>
      </c>
      <c r="H179" s="65">
        <v>153</v>
      </c>
      <c r="I179" s="54">
        <v>3.62</v>
      </c>
      <c r="J179" s="72" t="s">
        <v>57</v>
      </c>
    </row>
    <row r="180" spans="1:10" ht="21" customHeight="1" x14ac:dyDescent="0.2">
      <c r="A180" s="60">
        <v>20</v>
      </c>
      <c r="B180" s="54" t="s">
        <v>744</v>
      </c>
      <c r="C180" s="65" t="s">
        <v>745</v>
      </c>
      <c r="D180" s="66" t="s">
        <v>746</v>
      </c>
      <c r="E180" s="54" t="s">
        <v>9</v>
      </c>
      <c r="F180" s="54" t="s">
        <v>747</v>
      </c>
      <c r="G180" s="54" t="s">
        <v>21</v>
      </c>
      <c r="H180" s="65">
        <v>146</v>
      </c>
      <c r="I180" s="54">
        <v>3.58</v>
      </c>
      <c r="J180" s="72" t="s">
        <v>57</v>
      </c>
    </row>
    <row r="181" spans="1:10" ht="21" customHeight="1" x14ac:dyDescent="0.2">
      <c r="A181" s="60">
        <v>21</v>
      </c>
      <c r="B181" s="54" t="s">
        <v>748</v>
      </c>
      <c r="C181" s="65" t="s">
        <v>749</v>
      </c>
      <c r="D181" s="66" t="s">
        <v>750</v>
      </c>
      <c r="E181" s="54" t="s">
        <v>9</v>
      </c>
      <c r="F181" s="54" t="s">
        <v>751</v>
      </c>
      <c r="G181" s="54" t="s">
        <v>21</v>
      </c>
      <c r="H181" s="65">
        <v>153</v>
      </c>
      <c r="I181" s="54">
        <v>3.58</v>
      </c>
      <c r="J181" s="72" t="s">
        <v>57</v>
      </c>
    </row>
    <row r="182" spans="1:10" ht="21" customHeight="1" x14ac:dyDescent="0.2">
      <c r="A182" s="60">
        <v>22</v>
      </c>
      <c r="B182" s="54" t="s">
        <v>752</v>
      </c>
      <c r="C182" s="65" t="s">
        <v>753</v>
      </c>
      <c r="D182" s="66" t="s">
        <v>754</v>
      </c>
      <c r="E182" s="54" t="s">
        <v>9</v>
      </c>
      <c r="F182" s="54" t="s">
        <v>755</v>
      </c>
      <c r="G182" s="54" t="s">
        <v>21</v>
      </c>
      <c r="H182" s="65">
        <v>150</v>
      </c>
      <c r="I182" s="54">
        <v>3.57</v>
      </c>
      <c r="J182" s="72" t="s">
        <v>57</v>
      </c>
    </row>
    <row r="183" spans="1:10" ht="21" customHeight="1" x14ac:dyDescent="0.2">
      <c r="A183" s="60">
        <v>23</v>
      </c>
      <c r="B183" s="54" t="s">
        <v>756</v>
      </c>
      <c r="C183" s="65" t="s">
        <v>757</v>
      </c>
      <c r="D183" s="66" t="s">
        <v>758</v>
      </c>
      <c r="E183" s="54" t="s">
        <v>9</v>
      </c>
      <c r="F183" s="54" t="s">
        <v>759</v>
      </c>
      <c r="G183" s="54" t="s">
        <v>21</v>
      </c>
      <c r="H183" s="65">
        <v>152</v>
      </c>
      <c r="I183" s="54">
        <v>3.56</v>
      </c>
      <c r="J183" s="72" t="s">
        <v>57</v>
      </c>
    </row>
    <row r="184" spans="1:10" ht="21" customHeight="1" x14ac:dyDescent="0.2">
      <c r="A184" s="60">
        <v>24</v>
      </c>
      <c r="B184" s="54" t="s">
        <v>760</v>
      </c>
      <c r="C184" s="65" t="s">
        <v>761</v>
      </c>
      <c r="D184" s="66" t="s">
        <v>762</v>
      </c>
      <c r="E184" s="54" t="s">
        <v>9</v>
      </c>
      <c r="F184" s="54" t="s">
        <v>763</v>
      </c>
      <c r="G184" s="54" t="s">
        <v>21</v>
      </c>
      <c r="H184" s="65">
        <v>150</v>
      </c>
      <c r="I184" s="54">
        <v>3.55</v>
      </c>
      <c r="J184" s="72" t="s">
        <v>57</v>
      </c>
    </row>
    <row r="185" spans="1:10" ht="21" customHeight="1" x14ac:dyDescent="0.2">
      <c r="A185" s="60">
        <v>25</v>
      </c>
      <c r="B185" s="54" t="s">
        <v>764</v>
      </c>
      <c r="C185" s="65" t="s">
        <v>765</v>
      </c>
      <c r="D185" s="66" t="s">
        <v>766</v>
      </c>
      <c r="E185" s="54" t="s">
        <v>9</v>
      </c>
      <c r="F185" s="54" t="s">
        <v>767</v>
      </c>
      <c r="G185" s="54" t="s">
        <v>21</v>
      </c>
      <c r="H185" s="65">
        <v>157</v>
      </c>
      <c r="I185" s="54">
        <v>3.52</v>
      </c>
      <c r="J185" s="72" t="s">
        <v>57</v>
      </c>
    </row>
    <row r="186" spans="1:10" ht="21" customHeight="1" x14ac:dyDescent="0.2">
      <c r="A186" s="60">
        <v>26</v>
      </c>
      <c r="B186" s="54" t="s">
        <v>768</v>
      </c>
      <c r="C186" s="65" t="s">
        <v>769</v>
      </c>
      <c r="D186" s="66" t="s">
        <v>770</v>
      </c>
      <c r="E186" s="54" t="s">
        <v>9</v>
      </c>
      <c r="F186" s="54" t="s">
        <v>771</v>
      </c>
      <c r="G186" s="54" t="s">
        <v>21</v>
      </c>
      <c r="H186" s="65">
        <v>153</v>
      </c>
      <c r="I186" s="54">
        <v>3.47</v>
      </c>
      <c r="J186" s="72" t="s">
        <v>57</v>
      </c>
    </row>
    <row r="187" spans="1:10" ht="21" customHeight="1" x14ac:dyDescent="0.2">
      <c r="A187" s="60">
        <v>27</v>
      </c>
      <c r="B187" s="54" t="s">
        <v>772</v>
      </c>
      <c r="C187" s="65" t="s">
        <v>773</v>
      </c>
      <c r="D187" s="66" t="s">
        <v>774</v>
      </c>
      <c r="E187" s="54" t="s">
        <v>9</v>
      </c>
      <c r="F187" s="54" t="s">
        <v>775</v>
      </c>
      <c r="G187" s="54" t="s">
        <v>21</v>
      </c>
      <c r="H187" s="65">
        <v>150</v>
      </c>
      <c r="I187" s="54">
        <v>3.47</v>
      </c>
      <c r="J187" s="72" t="s">
        <v>57</v>
      </c>
    </row>
    <row r="188" spans="1:10" ht="21" customHeight="1" x14ac:dyDescent="0.2">
      <c r="A188" s="60">
        <v>28</v>
      </c>
      <c r="B188" s="54" t="s">
        <v>776</v>
      </c>
      <c r="C188" s="65" t="s">
        <v>777</v>
      </c>
      <c r="D188" s="66" t="s">
        <v>778</v>
      </c>
      <c r="E188" s="54" t="s">
        <v>9</v>
      </c>
      <c r="F188" s="54" t="s">
        <v>779</v>
      </c>
      <c r="G188" s="54" t="s">
        <v>21</v>
      </c>
      <c r="H188" s="65">
        <v>147</v>
      </c>
      <c r="I188" s="54">
        <v>3.46</v>
      </c>
      <c r="J188" s="72" t="s">
        <v>57</v>
      </c>
    </row>
    <row r="189" spans="1:10" ht="21" customHeight="1" x14ac:dyDescent="0.2">
      <c r="A189" s="60">
        <v>29</v>
      </c>
      <c r="B189" s="54" t="s">
        <v>780</v>
      </c>
      <c r="C189" s="65" t="s">
        <v>781</v>
      </c>
      <c r="D189" s="66" t="s">
        <v>782</v>
      </c>
      <c r="E189" s="54" t="s">
        <v>9</v>
      </c>
      <c r="F189" s="54" t="s">
        <v>783</v>
      </c>
      <c r="G189" s="54" t="s">
        <v>21</v>
      </c>
      <c r="H189" s="65">
        <v>148</v>
      </c>
      <c r="I189" s="54">
        <v>3.46</v>
      </c>
      <c r="J189" s="72" t="s">
        <v>57</v>
      </c>
    </row>
    <row r="190" spans="1:10" ht="21" customHeight="1" x14ac:dyDescent="0.2">
      <c r="A190" s="60">
        <v>30</v>
      </c>
      <c r="B190" s="54" t="s">
        <v>784</v>
      </c>
      <c r="C190" s="65" t="s">
        <v>785</v>
      </c>
      <c r="D190" s="66" t="s">
        <v>786</v>
      </c>
      <c r="E190" s="54" t="s">
        <v>9</v>
      </c>
      <c r="F190" s="54" t="s">
        <v>787</v>
      </c>
      <c r="G190" s="54" t="s">
        <v>21</v>
      </c>
      <c r="H190" s="65">
        <v>147</v>
      </c>
      <c r="I190" s="54">
        <v>3.44</v>
      </c>
      <c r="J190" s="72" t="s">
        <v>57</v>
      </c>
    </row>
    <row r="191" spans="1:10" ht="21" customHeight="1" x14ac:dyDescent="0.2">
      <c r="A191" s="60">
        <v>31</v>
      </c>
      <c r="B191" s="54" t="s">
        <v>788</v>
      </c>
      <c r="C191" s="65" t="s">
        <v>789</v>
      </c>
      <c r="D191" s="66" t="s">
        <v>790</v>
      </c>
      <c r="E191" s="54" t="s">
        <v>9</v>
      </c>
      <c r="F191" s="54" t="s">
        <v>791</v>
      </c>
      <c r="G191" s="54" t="s">
        <v>21</v>
      </c>
      <c r="H191" s="65">
        <v>150</v>
      </c>
      <c r="I191" s="54">
        <v>3.42</v>
      </c>
      <c r="J191" s="72" t="s">
        <v>57</v>
      </c>
    </row>
    <row r="192" spans="1:10" ht="21" customHeight="1" x14ac:dyDescent="0.2">
      <c r="A192" s="60">
        <v>32</v>
      </c>
      <c r="B192" s="54" t="s">
        <v>792</v>
      </c>
      <c r="C192" s="65" t="s">
        <v>793</v>
      </c>
      <c r="D192" s="66" t="s">
        <v>794</v>
      </c>
      <c r="E192" s="54" t="s">
        <v>9</v>
      </c>
      <c r="F192" s="54" t="s">
        <v>795</v>
      </c>
      <c r="G192" s="54" t="s">
        <v>21</v>
      </c>
      <c r="H192" s="65">
        <v>150</v>
      </c>
      <c r="I192" s="54">
        <v>3.36</v>
      </c>
      <c r="J192" s="72" t="s">
        <v>57</v>
      </c>
    </row>
    <row r="193" spans="1:10" ht="21" customHeight="1" x14ac:dyDescent="0.2">
      <c r="A193" s="60">
        <v>33</v>
      </c>
      <c r="B193" s="54" t="s">
        <v>796</v>
      </c>
      <c r="C193" s="65" t="s">
        <v>797</v>
      </c>
      <c r="D193" s="66" t="s">
        <v>798</v>
      </c>
      <c r="E193" s="54" t="s">
        <v>9</v>
      </c>
      <c r="F193" s="54" t="s">
        <v>799</v>
      </c>
      <c r="G193" s="54" t="s">
        <v>21</v>
      </c>
      <c r="H193" s="65">
        <v>147</v>
      </c>
      <c r="I193" s="54">
        <v>3.33</v>
      </c>
      <c r="J193" s="72" t="s">
        <v>57</v>
      </c>
    </row>
    <row r="194" spans="1:10" ht="21" customHeight="1" x14ac:dyDescent="0.2">
      <c r="A194" s="60">
        <v>34</v>
      </c>
      <c r="B194" s="54" t="s">
        <v>800</v>
      </c>
      <c r="C194" s="65" t="s">
        <v>801</v>
      </c>
      <c r="D194" s="66" t="s">
        <v>802</v>
      </c>
      <c r="E194" s="54" t="s">
        <v>9</v>
      </c>
      <c r="F194" s="54" t="s">
        <v>803</v>
      </c>
      <c r="G194" s="54" t="s">
        <v>21</v>
      </c>
      <c r="H194" s="65">
        <v>148</v>
      </c>
      <c r="I194" s="54">
        <v>3.32</v>
      </c>
      <c r="J194" s="72" t="s">
        <v>57</v>
      </c>
    </row>
    <row r="195" spans="1:10" ht="21" customHeight="1" x14ac:dyDescent="0.2">
      <c r="A195" s="60">
        <v>35</v>
      </c>
      <c r="B195" s="54" t="s">
        <v>804</v>
      </c>
      <c r="C195" s="65" t="s">
        <v>805</v>
      </c>
      <c r="D195" s="66" t="s">
        <v>806</v>
      </c>
      <c r="E195" s="54" t="s">
        <v>9</v>
      </c>
      <c r="F195" s="54" t="s">
        <v>807</v>
      </c>
      <c r="G195" s="54" t="s">
        <v>21</v>
      </c>
      <c r="H195" s="65">
        <v>159</v>
      </c>
      <c r="I195" s="54">
        <v>3.25</v>
      </c>
      <c r="J195" s="72" t="s">
        <v>57</v>
      </c>
    </row>
    <row r="196" spans="1:10" ht="21" customHeight="1" x14ac:dyDescent="0.2">
      <c r="A196" s="60">
        <v>36</v>
      </c>
      <c r="B196" s="54" t="s">
        <v>808</v>
      </c>
      <c r="C196" s="65" t="s">
        <v>64</v>
      </c>
      <c r="D196" s="66" t="s">
        <v>809</v>
      </c>
      <c r="E196" s="54" t="s">
        <v>9</v>
      </c>
      <c r="F196" s="54" t="s">
        <v>810</v>
      </c>
      <c r="G196" s="54" t="s">
        <v>21</v>
      </c>
      <c r="H196" s="65">
        <v>147</v>
      </c>
      <c r="I196" s="54">
        <v>3.24</v>
      </c>
      <c r="J196" s="72" t="s">
        <v>57</v>
      </c>
    </row>
    <row r="197" spans="1:10" ht="21" customHeight="1" x14ac:dyDescent="0.2">
      <c r="A197" s="60">
        <v>37</v>
      </c>
      <c r="B197" s="54" t="s">
        <v>811</v>
      </c>
      <c r="C197" s="65" t="s">
        <v>812</v>
      </c>
      <c r="D197" s="66" t="s">
        <v>813</v>
      </c>
      <c r="E197" s="54" t="s">
        <v>9</v>
      </c>
      <c r="F197" s="54" t="s">
        <v>814</v>
      </c>
      <c r="G197" s="54" t="s">
        <v>21</v>
      </c>
      <c r="H197" s="65">
        <v>144</v>
      </c>
      <c r="I197" s="54">
        <v>3.24</v>
      </c>
      <c r="J197" s="72" t="s">
        <v>57</v>
      </c>
    </row>
    <row r="198" spans="1:10" ht="21" customHeight="1" x14ac:dyDescent="0.2">
      <c r="A198" s="60">
        <v>38</v>
      </c>
      <c r="B198" s="54" t="s">
        <v>815</v>
      </c>
      <c r="C198" s="65" t="s">
        <v>816</v>
      </c>
      <c r="D198" s="66" t="s">
        <v>817</v>
      </c>
      <c r="E198" s="54" t="s">
        <v>8</v>
      </c>
      <c r="F198" s="54" t="s">
        <v>818</v>
      </c>
      <c r="G198" s="54" t="s">
        <v>21</v>
      </c>
      <c r="H198" s="65">
        <v>148</v>
      </c>
      <c r="I198" s="54">
        <v>3.21</v>
      </c>
      <c r="J198" s="72" t="s">
        <v>57</v>
      </c>
    </row>
    <row r="199" spans="1:10" ht="21" customHeight="1" x14ac:dyDescent="0.2">
      <c r="A199" s="60">
        <v>39</v>
      </c>
      <c r="B199" s="54" t="s">
        <v>819</v>
      </c>
      <c r="C199" s="65" t="s">
        <v>820</v>
      </c>
      <c r="D199" s="66" t="s">
        <v>821</v>
      </c>
      <c r="E199" s="54" t="s">
        <v>9</v>
      </c>
      <c r="F199" s="54" t="s">
        <v>822</v>
      </c>
      <c r="G199" s="54" t="s">
        <v>21</v>
      </c>
      <c r="H199" s="65">
        <v>152</v>
      </c>
      <c r="I199" s="54">
        <v>3.21</v>
      </c>
      <c r="J199" s="72" t="s">
        <v>57</v>
      </c>
    </row>
    <row r="200" spans="1:10" ht="21" customHeight="1" x14ac:dyDescent="0.2">
      <c r="A200" s="60">
        <v>40</v>
      </c>
      <c r="B200" s="54" t="s">
        <v>823</v>
      </c>
      <c r="C200" s="65" t="s">
        <v>824</v>
      </c>
      <c r="D200" s="66" t="s">
        <v>825</v>
      </c>
      <c r="E200" s="54" t="s">
        <v>9</v>
      </c>
      <c r="F200" s="54" t="s">
        <v>826</v>
      </c>
      <c r="G200" s="54" t="s">
        <v>21</v>
      </c>
      <c r="H200" s="65">
        <v>144</v>
      </c>
      <c r="I200" s="54">
        <v>3.17</v>
      </c>
      <c r="J200" s="72" t="s">
        <v>57</v>
      </c>
    </row>
    <row r="201" spans="1:10" ht="21" customHeight="1" thickBot="1" x14ac:dyDescent="0.25">
      <c r="A201" s="62">
        <v>41</v>
      </c>
      <c r="B201" s="73" t="s">
        <v>827</v>
      </c>
      <c r="C201" s="74" t="s">
        <v>828</v>
      </c>
      <c r="D201" s="75" t="s">
        <v>829</v>
      </c>
      <c r="E201" s="73" t="s">
        <v>8</v>
      </c>
      <c r="F201" s="73" t="s">
        <v>830</v>
      </c>
      <c r="G201" s="73" t="s">
        <v>21</v>
      </c>
      <c r="H201" s="74">
        <v>149</v>
      </c>
      <c r="I201" s="73">
        <v>2.7</v>
      </c>
      <c r="J201" s="76" t="s">
        <v>58</v>
      </c>
    </row>
    <row r="202" spans="1:10" ht="21" customHeight="1" x14ac:dyDescent="0.2">
      <c r="A202" s="320"/>
      <c r="B202" s="320"/>
      <c r="C202" s="318"/>
      <c r="D202" s="319"/>
      <c r="E202" s="320"/>
      <c r="F202" s="320"/>
      <c r="G202" s="320"/>
      <c r="H202" s="318"/>
      <c r="I202" s="320"/>
      <c r="J202" s="320"/>
    </row>
    <row r="203" spans="1:10" ht="21" customHeight="1" thickBot="1" x14ac:dyDescent="0.25">
      <c r="A203" s="39" t="s">
        <v>86</v>
      </c>
      <c r="B203" s="29"/>
      <c r="F203" s="77"/>
    </row>
    <row r="204" spans="1:10" ht="21" customHeight="1" x14ac:dyDescent="0.2">
      <c r="A204" s="273" t="s">
        <v>2</v>
      </c>
      <c r="B204" s="274" t="s">
        <v>5</v>
      </c>
      <c r="C204" s="273" t="s">
        <v>6</v>
      </c>
      <c r="D204" s="273" t="s">
        <v>7</v>
      </c>
      <c r="E204" s="273" t="s">
        <v>3</v>
      </c>
      <c r="F204" s="272" t="s">
        <v>52</v>
      </c>
      <c r="G204" s="273" t="s">
        <v>0</v>
      </c>
      <c r="H204" s="274" t="s">
        <v>10</v>
      </c>
      <c r="I204" s="274" t="s">
        <v>39</v>
      </c>
      <c r="J204" s="274" t="s">
        <v>4</v>
      </c>
    </row>
    <row r="205" spans="1:10" ht="21" customHeight="1" thickBot="1" x14ac:dyDescent="0.25">
      <c r="A205" s="323"/>
      <c r="B205" s="324"/>
      <c r="C205" s="323"/>
      <c r="D205" s="323"/>
      <c r="E205" s="323"/>
      <c r="F205" s="325"/>
      <c r="G205" s="323"/>
      <c r="H205" s="324"/>
      <c r="I205" s="324"/>
      <c r="J205" s="324"/>
    </row>
    <row r="206" spans="1:10" ht="21" customHeight="1" x14ac:dyDescent="0.3">
      <c r="A206" s="93">
        <v>1</v>
      </c>
      <c r="B206" s="103" t="s">
        <v>832</v>
      </c>
      <c r="C206" s="104" t="s">
        <v>833</v>
      </c>
      <c r="D206" s="104" t="s">
        <v>834</v>
      </c>
      <c r="E206" s="84" t="s">
        <v>9</v>
      </c>
      <c r="F206" s="105" t="s">
        <v>835</v>
      </c>
      <c r="G206" s="103" t="s">
        <v>60</v>
      </c>
      <c r="H206" s="84">
        <v>117</v>
      </c>
      <c r="I206" s="84" t="s">
        <v>836</v>
      </c>
      <c r="J206" s="106" t="s">
        <v>57</v>
      </c>
    </row>
    <row r="207" spans="1:10" ht="21" customHeight="1" x14ac:dyDescent="0.3">
      <c r="A207" s="95">
        <v>2</v>
      </c>
      <c r="B207" s="99" t="s">
        <v>837</v>
      </c>
      <c r="C207" s="100" t="s">
        <v>838</v>
      </c>
      <c r="D207" s="100" t="s">
        <v>839</v>
      </c>
      <c r="E207" s="78" t="s">
        <v>8</v>
      </c>
      <c r="F207" s="101" t="s">
        <v>840</v>
      </c>
      <c r="G207" s="99" t="s">
        <v>60</v>
      </c>
      <c r="H207" s="78">
        <v>115</v>
      </c>
      <c r="I207" s="78" t="s">
        <v>836</v>
      </c>
      <c r="J207" s="107" t="s">
        <v>57</v>
      </c>
    </row>
    <row r="208" spans="1:10" ht="21" customHeight="1" x14ac:dyDescent="0.3">
      <c r="A208" s="95">
        <v>3</v>
      </c>
      <c r="B208" s="99" t="s">
        <v>841</v>
      </c>
      <c r="C208" s="100" t="s">
        <v>842</v>
      </c>
      <c r="D208" s="100" t="s">
        <v>843</v>
      </c>
      <c r="E208" s="78" t="s">
        <v>9</v>
      </c>
      <c r="F208" s="101" t="s">
        <v>844</v>
      </c>
      <c r="G208" s="99" t="s">
        <v>60</v>
      </c>
      <c r="H208" s="78">
        <v>117</v>
      </c>
      <c r="I208" s="102" t="s">
        <v>61</v>
      </c>
      <c r="J208" s="107" t="s">
        <v>57</v>
      </c>
    </row>
    <row r="209" spans="1:10" ht="21" customHeight="1" x14ac:dyDescent="0.3">
      <c r="A209" s="95">
        <v>4</v>
      </c>
      <c r="B209" s="99" t="s">
        <v>845</v>
      </c>
      <c r="C209" s="100" t="s">
        <v>846</v>
      </c>
      <c r="D209" s="100" t="s">
        <v>847</v>
      </c>
      <c r="E209" s="78" t="s">
        <v>9</v>
      </c>
      <c r="F209" s="101" t="s">
        <v>848</v>
      </c>
      <c r="G209" s="99" t="s">
        <v>60</v>
      </c>
      <c r="H209" s="78">
        <v>115</v>
      </c>
      <c r="I209" s="102" t="s">
        <v>62</v>
      </c>
      <c r="J209" s="107" t="s">
        <v>57</v>
      </c>
    </row>
    <row r="210" spans="1:10" ht="21" customHeight="1" x14ac:dyDescent="0.3">
      <c r="A210" s="95">
        <v>5</v>
      </c>
      <c r="B210" s="99" t="s">
        <v>849</v>
      </c>
      <c r="C210" s="100" t="s">
        <v>850</v>
      </c>
      <c r="D210" s="100" t="s">
        <v>851</v>
      </c>
      <c r="E210" s="78" t="s">
        <v>9</v>
      </c>
      <c r="F210" s="101" t="s">
        <v>852</v>
      </c>
      <c r="G210" s="99" t="s">
        <v>60</v>
      </c>
      <c r="H210" s="78">
        <v>117</v>
      </c>
      <c r="I210" s="102" t="s">
        <v>63</v>
      </c>
      <c r="J210" s="107" t="s">
        <v>57</v>
      </c>
    </row>
    <row r="211" spans="1:10" ht="21" customHeight="1" x14ac:dyDescent="0.3">
      <c r="A211" s="95">
        <v>6</v>
      </c>
      <c r="B211" s="99" t="s">
        <v>853</v>
      </c>
      <c r="C211" s="100" t="s">
        <v>854</v>
      </c>
      <c r="D211" s="100" t="s">
        <v>855</v>
      </c>
      <c r="E211" s="78" t="s">
        <v>9</v>
      </c>
      <c r="F211" s="101" t="s">
        <v>856</v>
      </c>
      <c r="G211" s="99" t="s">
        <v>60</v>
      </c>
      <c r="H211" s="78">
        <v>117</v>
      </c>
      <c r="I211" s="102" t="s">
        <v>857</v>
      </c>
      <c r="J211" s="107" t="s">
        <v>57</v>
      </c>
    </row>
    <row r="212" spans="1:10" ht="21" customHeight="1" x14ac:dyDescent="0.3">
      <c r="A212" s="95">
        <v>7</v>
      </c>
      <c r="B212" s="99" t="s">
        <v>858</v>
      </c>
      <c r="C212" s="100" t="s">
        <v>859</v>
      </c>
      <c r="D212" s="100" t="s">
        <v>860</v>
      </c>
      <c r="E212" s="78" t="s">
        <v>8</v>
      </c>
      <c r="F212" s="101" t="s">
        <v>861</v>
      </c>
      <c r="G212" s="99" t="s">
        <v>60</v>
      </c>
      <c r="H212" s="78">
        <v>115</v>
      </c>
      <c r="I212" s="102" t="s">
        <v>65</v>
      </c>
      <c r="J212" s="107" t="s">
        <v>57</v>
      </c>
    </row>
    <row r="213" spans="1:10" ht="21" customHeight="1" x14ac:dyDescent="0.3">
      <c r="A213" s="95">
        <v>8</v>
      </c>
      <c r="B213" s="99" t="s">
        <v>862</v>
      </c>
      <c r="C213" s="100" t="s">
        <v>863</v>
      </c>
      <c r="D213" s="100" t="s">
        <v>864</v>
      </c>
      <c r="E213" s="78" t="s">
        <v>8</v>
      </c>
      <c r="F213" s="101" t="s">
        <v>865</v>
      </c>
      <c r="G213" s="99" t="s">
        <v>60</v>
      </c>
      <c r="H213" s="78">
        <v>115</v>
      </c>
      <c r="I213" s="102" t="s">
        <v>65</v>
      </c>
      <c r="J213" s="107" t="s">
        <v>57</v>
      </c>
    </row>
    <row r="214" spans="1:10" ht="21" customHeight="1" x14ac:dyDescent="0.3">
      <c r="A214" s="95">
        <v>9</v>
      </c>
      <c r="B214" s="99" t="s">
        <v>866</v>
      </c>
      <c r="C214" s="100" t="s">
        <v>867</v>
      </c>
      <c r="D214" s="100" t="s">
        <v>868</v>
      </c>
      <c r="E214" s="78" t="s">
        <v>9</v>
      </c>
      <c r="F214" s="101" t="s">
        <v>869</v>
      </c>
      <c r="G214" s="99" t="s">
        <v>60</v>
      </c>
      <c r="H214" s="78">
        <v>120</v>
      </c>
      <c r="I214" s="102" t="s">
        <v>870</v>
      </c>
      <c r="J214" s="107" t="s">
        <v>57</v>
      </c>
    </row>
    <row r="215" spans="1:10" ht="21" customHeight="1" thickBot="1" x14ac:dyDescent="0.35">
      <c r="A215" s="97">
        <v>10</v>
      </c>
      <c r="B215" s="108" t="s">
        <v>871</v>
      </c>
      <c r="C215" s="109" t="s">
        <v>872</v>
      </c>
      <c r="D215" s="109" t="s">
        <v>873</v>
      </c>
      <c r="E215" s="91" t="s">
        <v>9</v>
      </c>
      <c r="F215" s="110" t="s">
        <v>874</v>
      </c>
      <c r="G215" s="108" t="s">
        <v>60</v>
      </c>
      <c r="H215" s="91">
        <v>112</v>
      </c>
      <c r="I215" s="367" t="s">
        <v>875</v>
      </c>
      <c r="J215" s="111" t="s">
        <v>57</v>
      </c>
    </row>
    <row r="216" spans="1:10" ht="21" customHeight="1" thickBot="1" x14ac:dyDescent="0.35">
      <c r="A216" s="317"/>
      <c r="B216" s="364"/>
      <c r="C216" s="365"/>
      <c r="D216" s="365"/>
      <c r="E216" s="317"/>
      <c r="F216" s="366"/>
      <c r="G216" s="364"/>
      <c r="H216" s="317"/>
      <c r="I216" s="317"/>
      <c r="J216" s="317"/>
    </row>
    <row r="217" spans="1:10" ht="21" customHeight="1" x14ac:dyDescent="0.3">
      <c r="A217" s="93">
        <v>1</v>
      </c>
      <c r="B217" s="103" t="s">
        <v>876</v>
      </c>
      <c r="C217" s="104" t="s">
        <v>877</v>
      </c>
      <c r="D217" s="104" t="s">
        <v>878</v>
      </c>
      <c r="E217" s="84" t="s">
        <v>9</v>
      </c>
      <c r="F217" s="105" t="s">
        <v>879</v>
      </c>
      <c r="G217" s="103" t="s">
        <v>67</v>
      </c>
      <c r="H217" s="84">
        <v>115</v>
      </c>
      <c r="I217" s="368">
        <v>3.8652173913043479</v>
      </c>
      <c r="J217" s="106" t="s">
        <v>53</v>
      </c>
    </row>
    <row r="218" spans="1:10" ht="21" customHeight="1" x14ac:dyDescent="0.3">
      <c r="A218" s="95">
        <v>2</v>
      </c>
      <c r="B218" s="99" t="s">
        <v>880</v>
      </c>
      <c r="C218" s="100" t="s">
        <v>881</v>
      </c>
      <c r="D218" s="100" t="s">
        <v>882</v>
      </c>
      <c r="E218" s="78" t="s">
        <v>9</v>
      </c>
      <c r="F218" s="101" t="s">
        <v>883</v>
      </c>
      <c r="G218" s="99" t="s">
        <v>67</v>
      </c>
      <c r="H218" s="78">
        <v>115</v>
      </c>
      <c r="I218" s="102">
        <v>3.8565217391304349</v>
      </c>
      <c r="J218" s="107" t="s">
        <v>53</v>
      </c>
    </row>
    <row r="219" spans="1:10" ht="21" customHeight="1" x14ac:dyDescent="0.3">
      <c r="A219" s="95">
        <v>3</v>
      </c>
      <c r="B219" s="99" t="s">
        <v>884</v>
      </c>
      <c r="C219" s="100" t="s">
        <v>885</v>
      </c>
      <c r="D219" s="100" t="s">
        <v>886</v>
      </c>
      <c r="E219" s="78" t="s">
        <v>9</v>
      </c>
      <c r="F219" s="101" t="s">
        <v>887</v>
      </c>
      <c r="G219" s="99" t="s">
        <v>67</v>
      </c>
      <c r="H219" s="78">
        <v>115</v>
      </c>
      <c r="I219" s="78">
        <v>3.8521739130434782</v>
      </c>
      <c r="J219" s="107" t="s">
        <v>53</v>
      </c>
    </row>
    <row r="220" spans="1:10" ht="21" customHeight="1" x14ac:dyDescent="0.3">
      <c r="A220" s="95">
        <v>4</v>
      </c>
      <c r="B220" s="99" t="s">
        <v>888</v>
      </c>
      <c r="C220" s="100" t="s">
        <v>889</v>
      </c>
      <c r="D220" s="100" t="s">
        <v>890</v>
      </c>
      <c r="E220" s="78" t="s">
        <v>9</v>
      </c>
      <c r="F220" s="101" t="s">
        <v>891</v>
      </c>
      <c r="G220" s="99" t="s">
        <v>67</v>
      </c>
      <c r="H220" s="78">
        <v>115</v>
      </c>
      <c r="I220" s="78">
        <v>3.8173913043478263</v>
      </c>
      <c r="J220" s="107" t="s">
        <v>11</v>
      </c>
    </row>
    <row r="221" spans="1:10" ht="21" customHeight="1" x14ac:dyDescent="0.3">
      <c r="A221" s="95">
        <v>5</v>
      </c>
      <c r="B221" s="99" t="s">
        <v>892</v>
      </c>
      <c r="C221" s="100" t="s">
        <v>893</v>
      </c>
      <c r="D221" s="100" t="s">
        <v>894</v>
      </c>
      <c r="E221" s="78" t="s">
        <v>8</v>
      </c>
      <c r="F221" s="101" t="s">
        <v>895</v>
      </c>
      <c r="G221" s="99" t="s">
        <v>67</v>
      </c>
      <c r="H221" s="78">
        <v>115</v>
      </c>
      <c r="I221" s="78">
        <v>3.7869565217391306</v>
      </c>
      <c r="J221" s="107" t="s">
        <v>11</v>
      </c>
    </row>
    <row r="222" spans="1:10" ht="21" customHeight="1" x14ac:dyDescent="0.3">
      <c r="A222" s="95">
        <v>6</v>
      </c>
      <c r="B222" s="99" t="s">
        <v>896</v>
      </c>
      <c r="C222" s="100" t="s">
        <v>897</v>
      </c>
      <c r="D222" s="100" t="s">
        <v>898</v>
      </c>
      <c r="E222" s="78" t="s">
        <v>9</v>
      </c>
      <c r="F222" s="101" t="s">
        <v>899</v>
      </c>
      <c r="G222" s="99" t="s">
        <v>67</v>
      </c>
      <c r="H222" s="78">
        <v>115</v>
      </c>
      <c r="I222" s="78">
        <v>3.7826086956521738</v>
      </c>
      <c r="J222" s="107" t="s">
        <v>11</v>
      </c>
    </row>
    <row r="223" spans="1:10" ht="21" customHeight="1" x14ac:dyDescent="0.3">
      <c r="A223" s="95">
        <v>7</v>
      </c>
      <c r="B223" s="99" t="s">
        <v>900</v>
      </c>
      <c r="C223" s="100" t="s">
        <v>901</v>
      </c>
      <c r="D223" s="100" t="s">
        <v>902</v>
      </c>
      <c r="E223" s="78" t="s">
        <v>8</v>
      </c>
      <c r="F223" s="101" t="s">
        <v>903</v>
      </c>
      <c r="G223" s="99" t="s">
        <v>67</v>
      </c>
      <c r="H223" s="78">
        <v>115</v>
      </c>
      <c r="I223" s="78">
        <v>3.7130434782608694</v>
      </c>
      <c r="J223" s="107" t="s">
        <v>11</v>
      </c>
    </row>
    <row r="224" spans="1:10" ht="21" customHeight="1" x14ac:dyDescent="0.3">
      <c r="A224" s="95">
        <v>8</v>
      </c>
      <c r="B224" s="99" t="s">
        <v>904</v>
      </c>
      <c r="C224" s="100" t="s">
        <v>905</v>
      </c>
      <c r="D224" s="100" t="s">
        <v>906</v>
      </c>
      <c r="E224" s="78" t="s">
        <v>8</v>
      </c>
      <c r="F224" s="101" t="s">
        <v>907</v>
      </c>
      <c r="G224" s="99" t="s">
        <v>67</v>
      </c>
      <c r="H224" s="78">
        <v>115</v>
      </c>
      <c r="I224" s="78">
        <v>3.6695652173913045</v>
      </c>
      <c r="J224" s="107" t="s">
        <v>11</v>
      </c>
    </row>
    <row r="225" spans="1:10" ht="21" customHeight="1" x14ac:dyDescent="0.3">
      <c r="A225" s="95">
        <v>9</v>
      </c>
      <c r="B225" s="99" t="s">
        <v>908</v>
      </c>
      <c r="C225" s="100" t="s">
        <v>909</v>
      </c>
      <c r="D225" s="100" t="s">
        <v>910</v>
      </c>
      <c r="E225" s="78" t="s">
        <v>8</v>
      </c>
      <c r="F225" s="101" t="s">
        <v>911</v>
      </c>
      <c r="G225" s="99" t="s">
        <v>67</v>
      </c>
      <c r="H225" s="78">
        <v>115</v>
      </c>
      <c r="I225" s="78">
        <v>3.6086956521739131</v>
      </c>
      <c r="J225" s="107" t="s">
        <v>11</v>
      </c>
    </row>
    <row r="226" spans="1:10" ht="21" customHeight="1" x14ac:dyDescent="0.3">
      <c r="A226" s="95">
        <v>10</v>
      </c>
      <c r="B226" s="99" t="s">
        <v>912</v>
      </c>
      <c r="C226" s="100" t="s">
        <v>913</v>
      </c>
      <c r="D226" s="100" t="s">
        <v>914</v>
      </c>
      <c r="E226" s="78" t="s">
        <v>8</v>
      </c>
      <c r="F226" s="101" t="s">
        <v>915</v>
      </c>
      <c r="G226" s="99" t="s">
        <v>67</v>
      </c>
      <c r="H226" s="78">
        <v>115</v>
      </c>
      <c r="I226" s="78">
        <v>3.5913043478260871</v>
      </c>
      <c r="J226" s="107" t="s">
        <v>11</v>
      </c>
    </row>
    <row r="227" spans="1:10" ht="21" customHeight="1" x14ac:dyDescent="0.3">
      <c r="A227" s="95">
        <v>11</v>
      </c>
      <c r="B227" s="99" t="s">
        <v>916</v>
      </c>
      <c r="C227" s="100" t="s">
        <v>917</v>
      </c>
      <c r="D227" s="100" t="s">
        <v>918</v>
      </c>
      <c r="E227" s="78" t="s">
        <v>9</v>
      </c>
      <c r="F227" s="101" t="s">
        <v>919</v>
      </c>
      <c r="G227" s="99" t="s">
        <v>67</v>
      </c>
      <c r="H227" s="78">
        <v>115</v>
      </c>
      <c r="I227" s="78">
        <v>3.5391304347826087</v>
      </c>
      <c r="J227" s="107" t="s">
        <v>11</v>
      </c>
    </row>
    <row r="228" spans="1:10" ht="21" customHeight="1" x14ac:dyDescent="0.3">
      <c r="A228" s="95">
        <v>12</v>
      </c>
      <c r="B228" s="99" t="s">
        <v>920</v>
      </c>
      <c r="C228" s="100" t="s">
        <v>921</v>
      </c>
      <c r="D228" s="100" t="s">
        <v>922</v>
      </c>
      <c r="E228" s="78" t="s">
        <v>8</v>
      </c>
      <c r="F228" s="101" t="s">
        <v>923</v>
      </c>
      <c r="G228" s="99" t="s">
        <v>67</v>
      </c>
      <c r="H228" s="78">
        <v>115</v>
      </c>
      <c r="I228" s="78">
        <v>3.5130434782608697</v>
      </c>
      <c r="J228" s="107" t="s">
        <v>11</v>
      </c>
    </row>
    <row r="229" spans="1:10" ht="21" customHeight="1" x14ac:dyDescent="0.3">
      <c r="A229" s="95">
        <v>13</v>
      </c>
      <c r="B229" s="99" t="s">
        <v>924</v>
      </c>
      <c r="C229" s="100" t="s">
        <v>925</v>
      </c>
      <c r="D229" s="100" t="s">
        <v>926</v>
      </c>
      <c r="E229" s="78" t="s">
        <v>8</v>
      </c>
      <c r="F229" s="101" t="s">
        <v>927</v>
      </c>
      <c r="G229" s="99" t="s">
        <v>67</v>
      </c>
      <c r="H229" s="78">
        <v>115</v>
      </c>
      <c r="I229" s="78">
        <v>3.508695652173913</v>
      </c>
      <c r="J229" s="107" t="s">
        <v>11</v>
      </c>
    </row>
    <row r="230" spans="1:10" ht="21" customHeight="1" x14ac:dyDescent="0.3">
      <c r="A230" s="95">
        <v>14</v>
      </c>
      <c r="B230" s="99" t="s">
        <v>928</v>
      </c>
      <c r="C230" s="100" t="s">
        <v>929</v>
      </c>
      <c r="D230" s="100" t="s">
        <v>930</v>
      </c>
      <c r="E230" s="78" t="s">
        <v>8</v>
      </c>
      <c r="F230" s="101" t="s">
        <v>931</v>
      </c>
      <c r="G230" s="99" t="s">
        <v>67</v>
      </c>
      <c r="H230" s="78">
        <v>115</v>
      </c>
      <c r="I230" s="78">
        <v>3.482608695652174</v>
      </c>
      <c r="J230" s="107" t="s">
        <v>11</v>
      </c>
    </row>
    <row r="231" spans="1:10" ht="21" customHeight="1" x14ac:dyDescent="0.3">
      <c r="A231" s="95">
        <v>15</v>
      </c>
      <c r="B231" s="99" t="s">
        <v>932</v>
      </c>
      <c r="C231" s="100" t="s">
        <v>933</v>
      </c>
      <c r="D231" s="100" t="s">
        <v>934</v>
      </c>
      <c r="E231" s="78" t="s">
        <v>8</v>
      </c>
      <c r="F231" s="101" t="s">
        <v>935</v>
      </c>
      <c r="G231" s="99" t="s">
        <v>67</v>
      </c>
      <c r="H231" s="78">
        <v>115</v>
      </c>
      <c r="I231" s="78">
        <v>3.4521739130434783</v>
      </c>
      <c r="J231" s="107" t="s">
        <v>11</v>
      </c>
    </row>
    <row r="232" spans="1:10" ht="21" customHeight="1" x14ac:dyDescent="0.3">
      <c r="A232" s="95">
        <v>16</v>
      </c>
      <c r="B232" s="99" t="s">
        <v>936</v>
      </c>
      <c r="C232" s="100" t="s">
        <v>937</v>
      </c>
      <c r="D232" s="100" t="s">
        <v>938</v>
      </c>
      <c r="E232" s="78" t="s">
        <v>9</v>
      </c>
      <c r="F232" s="101" t="s">
        <v>939</v>
      </c>
      <c r="G232" s="99" t="s">
        <v>67</v>
      </c>
      <c r="H232" s="78">
        <v>115</v>
      </c>
      <c r="I232" s="102">
        <v>3.3913043478260869</v>
      </c>
      <c r="J232" s="107" t="s">
        <v>11</v>
      </c>
    </row>
    <row r="233" spans="1:10" ht="21" customHeight="1" x14ac:dyDescent="0.3">
      <c r="A233" s="95">
        <v>17</v>
      </c>
      <c r="B233" s="99" t="s">
        <v>940</v>
      </c>
      <c r="C233" s="100" t="s">
        <v>941</v>
      </c>
      <c r="D233" s="100" t="s">
        <v>942</v>
      </c>
      <c r="E233" s="78" t="s">
        <v>9</v>
      </c>
      <c r="F233" s="101" t="s">
        <v>943</v>
      </c>
      <c r="G233" s="99" t="s">
        <v>67</v>
      </c>
      <c r="H233" s="78">
        <v>115</v>
      </c>
      <c r="I233" s="102">
        <v>3.3565217391304349</v>
      </c>
      <c r="J233" s="107" t="s">
        <v>11</v>
      </c>
    </row>
    <row r="234" spans="1:10" ht="21" customHeight="1" x14ac:dyDescent="0.3">
      <c r="A234" s="95">
        <v>18</v>
      </c>
      <c r="B234" s="99" t="s">
        <v>944</v>
      </c>
      <c r="C234" s="100" t="s">
        <v>945</v>
      </c>
      <c r="D234" s="100" t="s">
        <v>946</v>
      </c>
      <c r="E234" s="78" t="s">
        <v>8</v>
      </c>
      <c r="F234" s="101" t="s">
        <v>947</v>
      </c>
      <c r="G234" s="99" t="s">
        <v>67</v>
      </c>
      <c r="H234" s="78">
        <v>115</v>
      </c>
      <c r="I234" s="102">
        <v>3.3521739130434782</v>
      </c>
      <c r="J234" s="107" t="s">
        <v>11</v>
      </c>
    </row>
    <row r="235" spans="1:10" ht="21" customHeight="1" x14ac:dyDescent="0.3">
      <c r="A235" s="95">
        <v>19</v>
      </c>
      <c r="B235" s="99" t="s">
        <v>948</v>
      </c>
      <c r="C235" s="100" t="s">
        <v>949</v>
      </c>
      <c r="D235" s="100" t="s">
        <v>950</v>
      </c>
      <c r="E235" s="78" t="s">
        <v>8</v>
      </c>
      <c r="F235" s="101" t="s">
        <v>951</v>
      </c>
      <c r="G235" s="99" t="s">
        <v>67</v>
      </c>
      <c r="H235" s="78">
        <v>115</v>
      </c>
      <c r="I235" s="78">
        <v>3.3391304347826085</v>
      </c>
      <c r="J235" s="107" t="s">
        <v>11</v>
      </c>
    </row>
    <row r="236" spans="1:10" ht="21" customHeight="1" x14ac:dyDescent="0.3">
      <c r="A236" s="95">
        <v>20</v>
      </c>
      <c r="B236" s="99" t="s">
        <v>952</v>
      </c>
      <c r="C236" s="100" t="s">
        <v>953</v>
      </c>
      <c r="D236" s="100" t="s">
        <v>954</v>
      </c>
      <c r="E236" s="78" t="s">
        <v>8</v>
      </c>
      <c r="F236" s="101" t="s">
        <v>955</v>
      </c>
      <c r="G236" s="99" t="s">
        <v>67</v>
      </c>
      <c r="H236" s="78">
        <v>115</v>
      </c>
      <c r="I236" s="78">
        <v>3.2782608695652176</v>
      </c>
      <c r="J236" s="107" t="s">
        <v>11</v>
      </c>
    </row>
    <row r="237" spans="1:10" ht="21" customHeight="1" thickBot="1" x14ac:dyDescent="0.35">
      <c r="A237" s="97">
        <v>21</v>
      </c>
      <c r="B237" s="108" t="s">
        <v>956</v>
      </c>
      <c r="C237" s="109" t="s">
        <v>957</v>
      </c>
      <c r="D237" s="109" t="s">
        <v>958</v>
      </c>
      <c r="E237" s="91" t="s">
        <v>9</v>
      </c>
      <c r="F237" s="110" t="s">
        <v>959</v>
      </c>
      <c r="G237" s="108" t="s">
        <v>67</v>
      </c>
      <c r="H237" s="91">
        <v>115</v>
      </c>
      <c r="I237" s="91">
        <v>3.2130434782608694</v>
      </c>
      <c r="J237" s="111" t="s">
        <v>11</v>
      </c>
    </row>
    <row r="238" spans="1:10" ht="21" customHeight="1" x14ac:dyDescent="0.3">
      <c r="A238" s="317"/>
      <c r="B238" s="364"/>
      <c r="C238" s="365"/>
      <c r="D238" s="365"/>
      <c r="E238" s="317"/>
      <c r="F238" s="366"/>
      <c r="G238" s="364"/>
      <c r="H238" s="317"/>
      <c r="I238" s="317"/>
      <c r="J238" s="317"/>
    </row>
    <row r="240" spans="1:10" ht="13.5" thickBot="1" x14ac:dyDescent="0.25"/>
    <row r="241" spans="2:4" ht="21" customHeight="1" thickBot="1" x14ac:dyDescent="0.25">
      <c r="B241" s="276" t="s">
        <v>68</v>
      </c>
      <c r="C241" s="112" t="s">
        <v>69</v>
      </c>
      <c r="D241" s="113">
        <v>9</v>
      </c>
    </row>
    <row r="242" spans="2:4" ht="21" customHeight="1" thickBot="1" x14ac:dyDescent="0.25">
      <c r="B242" s="276"/>
      <c r="C242" s="112" t="s">
        <v>70</v>
      </c>
      <c r="D242" s="113">
        <v>177</v>
      </c>
    </row>
    <row r="243" spans="2:4" ht="21" customHeight="1" thickBot="1" x14ac:dyDescent="0.25">
      <c r="B243" s="276"/>
      <c r="C243" s="112" t="s">
        <v>71</v>
      </c>
      <c r="D243" s="113">
        <v>31</v>
      </c>
    </row>
    <row r="244" spans="2:4" ht="21" customHeight="1" thickBot="1" x14ac:dyDescent="0.25">
      <c r="B244" s="276"/>
      <c r="C244" s="112" t="s">
        <v>72</v>
      </c>
      <c r="D244" s="113">
        <f>SUM(D241:D243)</f>
        <v>217</v>
      </c>
    </row>
  </sheetData>
  <mergeCells count="31">
    <mergeCell ref="B241:B244"/>
    <mergeCell ref="F204:F205"/>
    <mergeCell ref="G204:G205"/>
    <mergeCell ref="H204:H205"/>
    <mergeCell ref="I204:I205"/>
    <mergeCell ref="J204:J205"/>
    <mergeCell ref="A204:A205"/>
    <mergeCell ref="B204:B205"/>
    <mergeCell ref="C204:C205"/>
    <mergeCell ref="D204:D205"/>
    <mergeCell ref="E204:E205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G21:G22"/>
    <mergeCell ref="H21:H22"/>
    <mergeCell ref="I21:I22"/>
    <mergeCell ref="J21:J22"/>
    <mergeCell ref="A21:A22"/>
    <mergeCell ref="B21:B22"/>
    <mergeCell ref="C21:C22"/>
    <mergeCell ref="D21:D22"/>
    <mergeCell ref="E21:E22"/>
    <mergeCell ref="F21:F22"/>
  </mergeCells>
  <printOptions horizontalCentered="1"/>
  <pageMargins left="0.25" right="0.25" top="0.75" bottom="0.75" header="0.3" footer="0.3"/>
  <pageSetup paperSize="5" scale="87" orientation="portrait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8"/>
  <sheetViews>
    <sheetView view="pageBreakPreview" zoomScale="115" zoomScaleNormal="150" zoomScaleSheetLayoutView="115" workbookViewId="0">
      <selection activeCell="M62" sqref="M62"/>
    </sheetView>
  </sheetViews>
  <sheetFormatPr defaultRowHeight="13.5" x14ac:dyDescent="0.25"/>
  <cols>
    <col min="1" max="1" width="4.140625" style="121" customWidth="1"/>
    <col min="2" max="2" width="11.140625" style="185" customWidth="1"/>
    <col min="3" max="3" width="23.85546875" style="121" customWidth="1"/>
    <col min="4" max="4" width="26.5703125" style="192" bestFit="1" customWidth="1"/>
    <col min="5" max="5" width="4.5703125" style="192" customWidth="1"/>
    <col min="6" max="6" width="14.85546875" style="193" customWidth="1"/>
    <col min="7" max="7" width="4.7109375" style="192" customWidth="1"/>
    <col min="8" max="8" width="4.140625" style="121" customWidth="1"/>
    <col min="9" max="9" width="6.28515625" style="185" customWidth="1"/>
    <col min="10" max="10" width="16.85546875" style="121" customWidth="1"/>
    <col min="11" max="11" width="13.28515625" style="121" customWidth="1"/>
    <col min="12" max="12" width="14.5703125" style="188" bestFit="1" customWidth="1"/>
    <col min="13" max="13" width="12" style="188" bestFit="1" customWidth="1"/>
    <col min="14" max="14" width="0.140625" style="188" customWidth="1"/>
    <col min="15" max="15" width="10.42578125" style="189" customWidth="1"/>
    <col min="16" max="16" width="6.28515625" style="189" bestFit="1" customWidth="1"/>
    <col min="17" max="17" width="3.5703125" style="183" customWidth="1"/>
    <col min="18" max="16384" width="9.140625" style="183"/>
  </cols>
  <sheetData>
    <row r="1" spans="1:16" ht="20.100000000000001" customHeight="1" x14ac:dyDescent="0.25">
      <c r="A1" s="277" t="s">
        <v>13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ht="15.75" customHeight="1" x14ac:dyDescent="0.25">
      <c r="A2" s="278" t="s">
        <v>43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6" ht="20.100000000000001" customHeight="1" x14ac:dyDescent="0.25">
      <c r="A3" s="278" t="s">
        <v>14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</row>
    <row r="4" spans="1:16" ht="16.5" x14ac:dyDescent="0.25">
      <c r="A4" s="278" t="s">
        <v>963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8" customHeight="1" thickBot="1" x14ac:dyDescent="0.3">
      <c r="A5" s="184" t="s">
        <v>15</v>
      </c>
      <c r="C5" s="186"/>
      <c r="D5" s="121"/>
      <c r="E5" s="121"/>
      <c r="F5" s="187"/>
      <c r="G5" s="121"/>
    </row>
    <row r="6" spans="1:16" ht="12.75" customHeight="1" x14ac:dyDescent="0.2">
      <c r="A6" s="279" t="s">
        <v>2</v>
      </c>
      <c r="B6" s="281" t="s">
        <v>5</v>
      </c>
      <c r="C6" s="279" t="s">
        <v>6</v>
      </c>
      <c r="D6" s="279" t="s">
        <v>7</v>
      </c>
      <c r="E6" s="283" t="s">
        <v>3</v>
      </c>
      <c r="F6" s="295" t="s">
        <v>52</v>
      </c>
      <c r="G6" s="285" t="s">
        <v>16</v>
      </c>
      <c r="H6" s="281" t="s">
        <v>10</v>
      </c>
      <c r="I6" s="283" t="s">
        <v>1</v>
      </c>
      <c r="J6" s="291" t="s">
        <v>4</v>
      </c>
      <c r="K6" s="289" t="s">
        <v>44</v>
      </c>
      <c r="L6" s="293" t="s">
        <v>17</v>
      </c>
      <c r="M6" s="293" t="s">
        <v>18</v>
      </c>
      <c r="N6" s="293" t="s">
        <v>19</v>
      </c>
      <c r="O6" s="283" t="s">
        <v>20</v>
      </c>
      <c r="P6" s="287"/>
    </row>
    <row r="7" spans="1:16" ht="15" customHeight="1" thickBot="1" x14ac:dyDescent="0.25">
      <c r="A7" s="280"/>
      <c r="B7" s="282"/>
      <c r="C7" s="280"/>
      <c r="D7" s="280"/>
      <c r="E7" s="284"/>
      <c r="F7" s="296"/>
      <c r="G7" s="286"/>
      <c r="H7" s="282"/>
      <c r="I7" s="284"/>
      <c r="J7" s="292"/>
      <c r="K7" s="290"/>
      <c r="L7" s="294"/>
      <c r="M7" s="294"/>
      <c r="N7" s="294"/>
      <c r="O7" s="284"/>
      <c r="P7" s="288"/>
    </row>
    <row r="8" spans="1:16" s="121" customFormat="1" ht="15.95" customHeight="1" x14ac:dyDescent="0.2">
      <c r="A8" s="194">
        <v>1</v>
      </c>
      <c r="B8" s="133" t="s">
        <v>123</v>
      </c>
      <c r="C8" s="134" t="s">
        <v>124</v>
      </c>
      <c r="D8" s="134" t="s">
        <v>125</v>
      </c>
      <c r="E8" s="135" t="s">
        <v>9</v>
      </c>
      <c r="F8" s="136" t="s">
        <v>126</v>
      </c>
      <c r="G8" s="135" t="s">
        <v>12</v>
      </c>
      <c r="H8" s="135">
        <v>155</v>
      </c>
      <c r="I8" s="137">
        <v>3.76</v>
      </c>
      <c r="J8" s="133" t="s">
        <v>57</v>
      </c>
      <c r="K8" s="158" t="s">
        <v>964</v>
      </c>
      <c r="L8" s="138">
        <v>44418</v>
      </c>
      <c r="M8" s="138">
        <v>45736</v>
      </c>
      <c r="N8" s="381"/>
      <c r="O8" s="150" t="str">
        <f>ROUNDDOWN((M8-L8-(N8*30))/336,0)&amp;" thn; "&amp;ROUNDDOWN(12*((M8-L8-(N8*30))/365-ROUNDDOWN((M8-L8-(N8*30))/365,0)),0)&amp;" bln"</f>
        <v>3 thn; 7 bln</v>
      </c>
      <c r="P8" s="151" t="str">
        <f>LEFT(O8,1)&amp;"."&amp;MID(O8,8,1)</f>
        <v>3.7</v>
      </c>
    </row>
    <row r="9" spans="1:16" s="121" customFormat="1" ht="15.95" customHeight="1" x14ac:dyDescent="0.2">
      <c r="A9" s="190">
        <v>2</v>
      </c>
      <c r="B9" s="115" t="s">
        <v>127</v>
      </c>
      <c r="C9" s="116" t="s">
        <v>128</v>
      </c>
      <c r="D9" s="116" t="s">
        <v>129</v>
      </c>
      <c r="E9" s="117" t="s">
        <v>9</v>
      </c>
      <c r="F9" s="118" t="s">
        <v>130</v>
      </c>
      <c r="G9" s="117" t="s">
        <v>12</v>
      </c>
      <c r="H9" s="117">
        <v>155</v>
      </c>
      <c r="I9" s="119">
        <v>3.75</v>
      </c>
      <c r="J9" s="115" t="s">
        <v>57</v>
      </c>
      <c r="K9" s="159" t="s">
        <v>964</v>
      </c>
      <c r="L9" s="120">
        <v>44418</v>
      </c>
      <c r="M9" s="120">
        <v>45736</v>
      </c>
      <c r="N9" s="380"/>
      <c r="O9" s="24" t="str">
        <f>ROUNDDOWN((M9-L9-(N9*30))/336,0)&amp;" thn; "&amp;ROUNDDOWN(12*((M9-L9-(N9*30))/365-ROUNDDOWN((M9-L9-(N9*30))/365,0)),0)&amp;" bln"</f>
        <v>3 thn; 7 bln</v>
      </c>
      <c r="P9" s="153" t="str">
        <f>LEFT(O9,1)&amp;"."&amp;MID(O9,8,1)</f>
        <v>3.7</v>
      </c>
    </row>
    <row r="10" spans="1:16" s="122" customFormat="1" ht="15.95" customHeight="1" x14ac:dyDescent="0.2">
      <c r="A10" s="190">
        <v>3</v>
      </c>
      <c r="B10" s="115" t="s">
        <v>131</v>
      </c>
      <c r="C10" s="116" t="s">
        <v>132</v>
      </c>
      <c r="D10" s="116" t="s">
        <v>133</v>
      </c>
      <c r="E10" s="117" t="s">
        <v>9</v>
      </c>
      <c r="F10" s="118" t="s">
        <v>134</v>
      </c>
      <c r="G10" s="117" t="s">
        <v>12</v>
      </c>
      <c r="H10" s="117">
        <v>149</v>
      </c>
      <c r="I10" s="119">
        <v>3.74</v>
      </c>
      <c r="J10" s="115" t="s">
        <v>57</v>
      </c>
      <c r="K10" s="159" t="s">
        <v>964</v>
      </c>
      <c r="L10" s="120">
        <v>44418</v>
      </c>
      <c r="M10" s="120">
        <v>45736</v>
      </c>
      <c r="N10" s="380"/>
      <c r="O10" s="24" t="str">
        <f>ROUNDDOWN((M10-L10-(N10*30))/336,0)&amp;" thn; "&amp;ROUNDDOWN(12*((M10-L10-(N10*30))/365-ROUNDDOWN((M10-L10-(N10*30))/365,0)),0)&amp;" bln"</f>
        <v>3 thn; 7 bln</v>
      </c>
      <c r="P10" s="153" t="str">
        <f>LEFT(O10,1)&amp;"."&amp;MID(O10,8,1)</f>
        <v>3.7</v>
      </c>
    </row>
    <row r="11" spans="1:16" s="121" customFormat="1" ht="15.95" customHeight="1" x14ac:dyDescent="0.2">
      <c r="A11" s="190">
        <v>4</v>
      </c>
      <c r="B11" s="115" t="s">
        <v>135</v>
      </c>
      <c r="C11" s="116" t="s">
        <v>136</v>
      </c>
      <c r="D11" s="116" t="s">
        <v>137</v>
      </c>
      <c r="E11" s="117" t="s">
        <v>9</v>
      </c>
      <c r="F11" s="118" t="s">
        <v>138</v>
      </c>
      <c r="G11" s="117" t="s">
        <v>12</v>
      </c>
      <c r="H11" s="117">
        <v>155</v>
      </c>
      <c r="I11" s="119">
        <v>3.73</v>
      </c>
      <c r="J11" s="115" t="s">
        <v>57</v>
      </c>
      <c r="K11" s="159" t="s">
        <v>964</v>
      </c>
      <c r="L11" s="120">
        <v>44418</v>
      </c>
      <c r="M11" s="120">
        <v>45736</v>
      </c>
      <c r="N11" s="380"/>
      <c r="O11" s="24" t="str">
        <f>ROUNDDOWN((M11-L11-(N11*30))/336,0)&amp;" thn; "&amp;ROUNDDOWN(12*((M11-L11-(N11*30))/365-ROUNDDOWN((M11-L11-(N11*30))/365,0)),0)&amp;" bln"</f>
        <v>3 thn; 7 bln</v>
      </c>
      <c r="P11" s="153" t="str">
        <f>LEFT(O11,1)&amp;"."&amp;MID(O11,8,1)</f>
        <v>3.7</v>
      </c>
    </row>
    <row r="12" spans="1:16" s="121" customFormat="1" ht="15.95" customHeight="1" x14ac:dyDescent="0.2">
      <c r="A12" s="190">
        <v>5</v>
      </c>
      <c r="B12" s="115" t="s">
        <v>139</v>
      </c>
      <c r="C12" s="116" t="s">
        <v>140</v>
      </c>
      <c r="D12" s="116" t="s">
        <v>141</v>
      </c>
      <c r="E12" s="117" t="s">
        <v>9</v>
      </c>
      <c r="F12" s="118" t="s">
        <v>142</v>
      </c>
      <c r="G12" s="117" t="s">
        <v>12</v>
      </c>
      <c r="H12" s="117">
        <v>149</v>
      </c>
      <c r="I12" s="119">
        <v>3.67</v>
      </c>
      <c r="J12" s="115" t="s">
        <v>57</v>
      </c>
      <c r="K12" s="159" t="s">
        <v>964</v>
      </c>
      <c r="L12" s="120">
        <v>44418</v>
      </c>
      <c r="M12" s="120">
        <v>45736</v>
      </c>
      <c r="N12" s="380"/>
      <c r="O12" s="24" t="str">
        <f>ROUNDDOWN((M12-L12-(N12*30))/336,0)&amp;" thn; "&amp;ROUNDDOWN(12*((M12-L12-(N12*30))/365-ROUNDDOWN((M12-L12-(N12*30))/365,0)),0)&amp;" bln"</f>
        <v>3 thn; 7 bln</v>
      </c>
      <c r="P12" s="153" t="str">
        <f>LEFT(O12,1)&amp;"."&amp;MID(O12,8,1)</f>
        <v>3.7</v>
      </c>
    </row>
    <row r="13" spans="1:16" s="121" customFormat="1" ht="15.95" customHeight="1" x14ac:dyDescent="0.2">
      <c r="A13" s="190">
        <v>7</v>
      </c>
      <c r="B13" s="115" t="s">
        <v>147</v>
      </c>
      <c r="C13" s="116" t="s">
        <v>148</v>
      </c>
      <c r="D13" s="116" t="s">
        <v>149</v>
      </c>
      <c r="E13" s="117" t="s">
        <v>9</v>
      </c>
      <c r="F13" s="118" t="s">
        <v>150</v>
      </c>
      <c r="G13" s="117" t="s">
        <v>12</v>
      </c>
      <c r="H13" s="117">
        <v>152</v>
      </c>
      <c r="I13" s="119">
        <v>3.65</v>
      </c>
      <c r="J13" s="115" t="s">
        <v>57</v>
      </c>
      <c r="K13" s="159" t="s">
        <v>964</v>
      </c>
      <c r="L13" s="120">
        <v>44418</v>
      </c>
      <c r="M13" s="120">
        <v>45736</v>
      </c>
      <c r="N13" s="380"/>
      <c r="O13" s="24" t="str">
        <f>ROUNDDOWN((M13-L13-(N13*30))/336,0)&amp;" thn; "&amp;ROUNDDOWN(12*((M13-L13-(N13*30))/365-ROUNDDOWN((M13-L13-(N13*30))/365,0)),0)&amp;" bln"</f>
        <v>3 thn; 7 bln</v>
      </c>
      <c r="P13" s="153" t="str">
        <f>LEFT(O13,1)&amp;"."&amp;MID(O13,8,1)</f>
        <v>3.7</v>
      </c>
    </row>
    <row r="14" spans="1:16" s="121" customFormat="1" ht="15.95" customHeight="1" x14ac:dyDescent="0.2">
      <c r="A14" s="190">
        <v>6</v>
      </c>
      <c r="B14" s="115" t="s">
        <v>143</v>
      </c>
      <c r="C14" s="116" t="s">
        <v>144</v>
      </c>
      <c r="D14" s="116" t="s">
        <v>145</v>
      </c>
      <c r="E14" s="117" t="s">
        <v>9</v>
      </c>
      <c r="F14" s="118" t="s">
        <v>146</v>
      </c>
      <c r="G14" s="117" t="s">
        <v>12</v>
      </c>
      <c r="H14" s="117">
        <v>152</v>
      </c>
      <c r="I14" s="119">
        <v>3.65</v>
      </c>
      <c r="J14" s="115" t="s">
        <v>57</v>
      </c>
      <c r="K14" s="159" t="s">
        <v>964</v>
      </c>
      <c r="L14" s="120">
        <v>44418</v>
      </c>
      <c r="M14" s="120">
        <v>45736</v>
      </c>
      <c r="N14" s="380"/>
      <c r="O14" s="24" t="str">
        <f>ROUNDDOWN((M14-L14-(N14*30))/336,0)&amp;" thn; "&amp;ROUNDDOWN(12*((M14-L14-(N14*30))/365-ROUNDDOWN((M14-L14-(N14*30))/365,0)),0)&amp;" bln"</f>
        <v>3 thn; 7 bln</v>
      </c>
      <c r="P14" s="153" t="str">
        <f>LEFT(O14,1)&amp;"."&amp;MID(O14,8,1)</f>
        <v>3.7</v>
      </c>
    </row>
    <row r="15" spans="1:16" s="121" customFormat="1" ht="15.95" customHeight="1" x14ac:dyDescent="0.2">
      <c r="A15" s="190">
        <v>8</v>
      </c>
      <c r="B15" s="115" t="s">
        <v>151</v>
      </c>
      <c r="C15" s="116" t="s">
        <v>152</v>
      </c>
      <c r="D15" s="116" t="s">
        <v>153</v>
      </c>
      <c r="E15" s="117" t="s">
        <v>9</v>
      </c>
      <c r="F15" s="118" t="s">
        <v>154</v>
      </c>
      <c r="G15" s="117" t="s">
        <v>12</v>
      </c>
      <c r="H15" s="117">
        <v>149</v>
      </c>
      <c r="I15" s="119">
        <v>3.64</v>
      </c>
      <c r="J15" s="115" t="s">
        <v>57</v>
      </c>
      <c r="K15" s="159" t="s">
        <v>964</v>
      </c>
      <c r="L15" s="120">
        <v>44418</v>
      </c>
      <c r="M15" s="120">
        <v>45736</v>
      </c>
      <c r="N15" s="380"/>
      <c r="O15" s="24" t="str">
        <f>ROUNDDOWN((M15-L15-(N15*30))/336,0)&amp;" thn; "&amp;ROUNDDOWN(12*((M15-L15-(N15*30))/365-ROUNDDOWN((M15-L15-(N15*30))/365,0)),0)&amp;" bln"</f>
        <v>3 thn; 7 bln</v>
      </c>
      <c r="P15" s="153" t="str">
        <f>LEFT(O15,1)&amp;"."&amp;MID(O15,8,1)</f>
        <v>3.7</v>
      </c>
    </row>
    <row r="16" spans="1:16" s="121" customFormat="1" ht="15.95" customHeight="1" x14ac:dyDescent="0.2">
      <c r="A16" s="190">
        <v>9</v>
      </c>
      <c r="B16" s="115" t="s">
        <v>155</v>
      </c>
      <c r="C16" s="116" t="s">
        <v>156</v>
      </c>
      <c r="D16" s="116" t="s">
        <v>157</v>
      </c>
      <c r="E16" s="117" t="s">
        <v>8</v>
      </c>
      <c r="F16" s="118" t="s">
        <v>158</v>
      </c>
      <c r="G16" s="117" t="s">
        <v>12</v>
      </c>
      <c r="H16" s="117">
        <v>149</v>
      </c>
      <c r="I16" s="119">
        <v>3.64</v>
      </c>
      <c r="J16" s="115" t="s">
        <v>57</v>
      </c>
      <c r="K16" s="159" t="s">
        <v>964</v>
      </c>
      <c r="L16" s="120">
        <v>44418</v>
      </c>
      <c r="M16" s="120">
        <v>45736</v>
      </c>
      <c r="N16" s="380"/>
      <c r="O16" s="24" t="str">
        <f>ROUNDDOWN((M16-L16-(N16*30))/336,0)&amp;" thn; "&amp;ROUNDDOWN(12*((M16-L16-(N16*30))/365-ROUNDDOWN((M16-L16-(N16*30))/365,0)),0)&amp;" bln"</f>
        <v>3 thn; 7 bln</v>
      </c>
      <c r="P16" s="153" t="str">
        <f>LEFT(O16,1)&amp;"."&amp;MID(O16,8,1)</f>
        <v>3.7</v>
      </c>
    </row>
    <row r="17" spans="1:16" s="121" customFormat="1" ht="15.95" customHeight="1" x14ac:dyDescent="0.2">
      <c r="A17" s="190">
        <v>10</v>
      </c>
      <c r="B17" s="115" t="s">
        <v>159</v>
      </c>
      <c r="C17" s="116" t="s">
        <v>160</v>
      </c>
      <c r="D17" s="116" t="s">
        <v>161</v>
      </c>
      <c r="E17" s="117" t="s">
        <v>9</v>
      </c>
      <c r="F17" s="118" t="s">
        <v>162</v>
      </c>
      <c r="G17" s="117" t="s">
        <v>12</v>
      </c>
      <c r="H17" s="117">
        <v>155</v>
      </c>
      <c r="I17" s="119">
        <v>3.63</v>
      </c>
      <c r="J17" s="115" t="s">
        <v>57</v>
      </c>
      <c r="K17" s="159" t="s">
        <v>964</v>
      </c>
      <c r="L17" s="120">
        <v>44418</v>
      </c>
      <c r="M17" s="120">
        <v>45736</v>
      </c>
      <c r="N17" s="380"/>
      <c r="O17" s="24" t="str">
        <f>ROUNDDOWN((M17-L17-(N17*30))/336,0)&amp;" thn; "&amp;ROUNDDOWN(12*((M17-L17-(N17*30))/365-ROUNDDOWN((M17-L17-(N17*30))/365,0)),0)&amp;" bln"</f>
        <v>3 thn; 7 bln</v>
      </c>
      <c r="P17" s="153" t="str">
        <f>LEFT(O17,1)&amp;"."&amp;MID(O17,8,1)</f>
        <v>3.7</v>
      </c>
    </row>
    <row r="18" spans="1:16" s="121" customFormat="1" ht="15.95" customHeight="1" x14ac:dyDescent="0.2">
      <c r="A18" s="190">
        <v>11</v>
      </c>
      <c r="B18" s="115" t="s">
        <v>163</v>
      </c>
      <c r="C18" s="116" t="s">
        <v>164</v>
      </c>
      <c r="D18" s="116" t="s">
        <v>165</v>
      </c>
      <c r="E18" s="117" t="s">
        <v>9</v>
      </c>
      <c r="F18" s="118" t="s">
        <v>166</v>
      </c>
      <c r="G18" s="117" t="s">
        <v>12</v>
      </c>
      <c r="H18" s="117">
        <v>155</v>
      </c>
      <c r="I18" s="119">
        <v>3.62</v>
      </c>
      <c r="J18" s="115" t="s">
        <v>57</v>
      </c>
      <c r="K18" s="159" t="s">
        <v>964</v>
      </c>
      <c r="L18" s="120">
        <v>44418</v>
      </c>
      <c r="M18" s="120">
        <v>45736</v>
      </c>
      <c r="N18" s="380"/>
      <c r="O18" s="24" t="str">
        <f>ROUNDDOWN((M18-L18-(N18*30))/336,0)&amp;" thn; "&amp;ROUNDDOWN(12*((M18-L18-(N18*30))/365-ROUNDDOWN((M18-L18-(N18*30))/365,0)),0)&amp;" bln"</f>
        <v>3 thn; 7 bln</v>
      </c>
      <c r="P18" s="153" t="str">
        <f>LEFT(O18,1)&amp;"."&amp;MID(O18,8,1)</f>
        <v>3.7</v>
      </c>
    </row>
    <row r="19" spans="1:16" s="121" customFormat="1" ht="15.95" customHeight="1" x14ac:dyDescent="0.2">
      <c r="A19" s="190">
        <v>12</v>
      </c>
      <c r="B19" s="115" t="s">
        <v>167</v>
      </c>
      <c r="C19" s="116" t="s">
        <v>168</v>
      </c>
      <c r="D19" s="116" t="s">
        <v>169</v>
      </c>
      <c r="E19" s="117" t="s">
        <v>9</v>
      </c>
      <c r="F19" s="118" t="s">
        <v>170</v>
      </c>
      <c r="G19" s="117" t="s">
        <v>12</v>
      </c>
      <c r="H19" s="117">
        <v>152</v>
      </c>
      <c r="I19" s="119">
        <v>3.62</v>
      </c>
      <c r="J19" s="115" t="s">
        <v>57</v>
      </c>
      <c r="K19" s="159" t="s">
        <v>964</v>
      </c>
      <c r="L19" s="120">
        <v>44418</v>
      </c>
      <c r="M19" s="120">
        <v>45736</v>
      </c>
      <c r="N19" s="380"/>
      <c r="O19" s="24" t="str">
        <f>ROUNDDOWN((M19-L19-(N19*30))/336,0)&amp;" thn; "&amp;ROUNDDOWN(12*((M19-L19-(N19*30))/365-ROUNDDOWN((M19-L19-(N19*30))/365,0)),0)&amp;" bln"</f>
        <v>3 thn; 7 bln</v>
      </c>
      <c r="P19" s="153" t="str">
        <f>LEFT(O19,1)&amp;"."&amp;MID(O19,8,1)</f>
        <v>3.7</v>
      </c>
    </row>
    <row r="20" spans="1:16" s="121" customFormat="1" ht="15.95" customHeight="1" x14ac:dyDescent="0.2">
      <c r="A20" s="190">
        <v>15</v>
      </c>
      <c r="B20" s="115" t="s">
        <v>179</v>
      </c>
      <c r="C20" s="116" t="s">
        <v>180</v>
      </c>
      <c r="D20" s="116" t="s">
        <v>181</v>
      </c>
      <c r="E20" s="117" t="s">
        <v>9</v>
      </c>
      <c r="F20" s="118" t="s">
        <v>182</v>
      </c>
      <c r="G20" s="117" t="s">
        <v>12</v>
      </c>
      <c r="H20" s="117">
        <v>149</v>
      </c>
      <c r="I20" s="119">
        <v>3.61</v>
      </c>
      <c r="J20" s="115" t="s">
        <v>57</v>
      </c>
      <c r="K20" s="159" t="s">
        <v>964</v>
      </c>
      <c r="L20" s="120">
        <v>44418</v>
      </c>
      <c r="M20" s="120">
        <v>45736</v>
      </c>
      <c r="N20" s="380"/>
      <c r="O20" s="24" t="str">
        <f>ROUNDDOWN((M20-L20-(N20*30))/336,0)&amp;" thn; "&amp;ROUNDDOWN(12*((M20-L20-(N20*30))/365-ROUNDDOWN((M20-L20-(N20*30))/365,0)),0)&amp;" bln"</f>
        <v>3 thn; 7 bln</v>
      </c>
      <c r="P20" s="153" t="str">
        <f>LEFT(O20,1)&amp;"."&amp;MID(O20,8,1)</f>
        <v>3.7</v>
      </c>
    </row>
    <row r="21" spans="1:16" s="121" customFormat="1" ht="15.95" customHeight="1" x14ac:dyDescent="0.2">
      <c r="A21" s="190">
        <v>14</v>
      </c>
      <c r="B21" s="115" t="s">
        <v>175</v>
      </c>
      <c r="C21" s="116" t="s">
        <v>176</v>
      </c>
      <c r="D21" s="116" t="s">
        <v>177</v>
      </c>
      <c r="E21" s="117" t="s">
        <v>9</v>
      </c>
      <c r="F21" s="118" t="s">
        <v>178</v>
      </c>
      <c r="G21" s="117" t="s">
        <v>12</v>
      </c>
      <c r="H21" s="117">
        <v>152</v>
      </c>
      <c r="I21" s="119">
        <v>3.61</v>
      </c>
      <c r="J21" s="115" t="s">
        <v>57</v>
      </c>
      <c r="K21" s="159" t="s">
        <v>964</v>
      </c>
      <c r="L21" s="120">
        <v>44418</v>
      </c>
      <c r="M21" s="120">
        <v>45736</v>
      </c>
      <c r="N21" s="380"/>
      <c r="O21" s="24" t="str">
        <f>ROUNDDOWN((M21-L21-(N21*30))/336,0)&amp;" thn; "&amp;ROUNDDOWN(12*((M21-L21-(N21*30))/365-ROUNDDOWN((M21-L21-(N21*30))/365,0)),0)&amp;" bln"</f>
        <v>3 thn; 7 bln</v>
      </c>
      <c r="P21" s="153" t="str">
        <f>LEFT(O21,1)&amp;"."&amp;MID(O21,8,1)</f>
        <v>3.7</v>
      </c>
    </row>
    <row r="22" spans="1:16" s="121" customFormat="1" ht="15.95" customHeight="1" x14ac:dyDescent="0.2">
      <c r="A22" s="190">
        <v>13</v>
      </c>
      <c r="B22" s="115" t="s">
        <v>171</v>
      </c>
      <c r="C22" s="116" t="s">
        <v>172</v>
      </c>
      <c r="D22" s="116" t="s">
        <v>173</v>
      </c>
      <c r="E22" s="117" t="s">
        <v>9</v>
      </c>
      <c r="F22" s="118" t="s">
        <v>174</v>
      </c>
      <c r="G22" s="117" t="s">
        <v>12</v>
      </c>
      <c r="H22" s="117">
        <v>152</v>
      </c>
      <c r="I22" s="119">
        <v>3.61</v>
      </c>
      <c r="J22" s="115" t="s">
        <v>57</v>
      </c>
      <c r="K22" s="159" t="s">
        <v>964</v>
      </c>
      <c r="L22" s="120">
        <v>44418</v>
      </c>
      <c r="M22" s="120">
        <v>45736</v>
      </c>
      <c r="N22" s="380"/>
      <c r="O22" s="24" t="str">
        <f>ROUNDDOWN((M22-L22-(N22*30))/336,0)&amp;" thn; "&amp;ROUNDDOWN(12*((M22-L22-(N22*30))/365-ROUNDDOWN((M22-L22-(N22*30))/365,0)),0)&amp;" bln"</f>
        <v>3 thn; 7 bln</v>
      </c>
      <c r="P22" s="153" t="str">
        <f>LEFT(O22,1)&amp;"."&amp;MID(O22,8,1)</f>
        <v>3.7</v>
      </c>
    </row>
    <row r="23" spans="1:16" s="121" customFormat="1" ht="15.95" customHeight="1" x14ac:dyDescent="0.2">
      <c r="A23" s="190">
        <v>16</v>
      </c>
      <c r="B23" s="115" t="s">
        <v>183</v>
      </c>
      <c r="C23" s="116" t="s">
        <v>184</v>
      </c>
      <c r="D23" s="116" t="s">
        <v>185</v>
      </c>
      <c r="E23" s="117" t="s">
        <v>8</v>
      </c>
      <c r="F23" s="118" t="s">
        <v>186</v>
      </c>
      <c r="G23" s="117" t="s">
        <v>12</v>
      </c>
      <c r="H23" s="117">
        <v>153</v>
      </c>
      <c r="I23" s="119">
        <v>3.58</v>
      </c>
      <c r="J23" s="115" t="s">
        <v>57</v>
      </c>
      <c r="K23" s="159" t="s">
        <v>964</v>
      </c>
      <c r="L23" s="120">
        <v>44088</v>
      </c>
      <c r="M23" s="120">
        <v>45736</v>
      </c>
      <c r="N23" s="380"/>
      <c r="O23" s="24" t="str">
        <f>ROUNDDOWN((M23-L23-(N23*30))/336,0)&amp;" thn; "&amp;ROUNDDOWN(12*((M23-L23-(N23*30))/365-ROUNDDOWN((M23-L23-(N23*30))/365,0)),0)&amp;" bln"</f>
        <v>4 thn; 6 bln</v>
      </c>
      <c r="P23" s="153" t="str">
        <f>LEFT(O23,1)&amp;"."&amp;MID(O23,8,1)</f>
        <v>4.6</v>
      </c>
    </row>
    <row r="24" spans="1:16" s="121" customFormat="1" ht="15.95" customHeight="1" x14ac:dyDescent="0.2">
      <c r="A24" s="190">
        <v>17</v>
      </c>
      <c r="B24" s="115" t="s">
        <v>187</v>
      </c>
      <c r="C24" s="116" t="s">
        <v>188</v>
      </c>
      <c r="D24" s="116" t="s">
        <v>189</v>
      </c>
      <c r="E24" s="117" t="s">
        <v>9</v>
      </c>
      <c r="F24" s="118" t="s">
        <v>190</v>
      </c>
      <c r="G24" s="117" t="s">
        <v>12</v>
      </c>
      <c r="H24" s="117">
        <v>155</v>
      </c>
      <c r="I24" s="119">
        <v>3.58</v>
      </c>
      <c r="J24" s="115" t="s">
        <v>57</v>
      </c>
      <c r="K24" s="159" t="s">
        <v>964</v>
      </c>
      <c r="L24" s="120">
        <v>44418</v>
      </c>
      <c r="M24" s="120">
        <v>45736</v>
      </c>
      <c r="N24" s="380"/>
      <c r="O24" s="24" t="str">
        <f>ROUNDDOWN((M24-L24-(N24*30))/336,0)&amp;" thn; "&amp;ROUNDDOWN(12*((M24-L24-(N24*30))/365-ROUNDDOWN((M24-L24-(N24*30))/365,0)),0)&amp;" bln"</f>
        <v>3 thn; 7 bln</v>
      </c>
      <c r="P24" s="153" t="str">
        <f>LEFT(O24,1)&amp;"."&amp;MID(O24,8,1)</f>
        <v>3.7</v>
      </c>
    </row>
    <row r="25" spans="1:16" s="121" customFormat="1" ht="15.95" customHeight="1" x14ac:dyDescent="0.2">
      <c r="A25" s="190">
        <v>18</v>
      </c>
      <c r="B25" s="115" t="s">
        <v>191</v>
      </c>
      <c r="C25" s="116" t="s">
        <v>192</v>
      </c>
      <c r="D25" s="116" t="s">
        <v>193</v>
      </c>
      <c r="E25" s="117" t="s">
        <v>9</v>
      </c>
      <c r="F25" s="118" t="s">
        <v>194</v>
      </c>
      <c r="G25" s="117" t="s">
        <v>12</v>
      </c>
      <c r="H25" s="117">
        <v>153</v>
      </c>
      <c r="I25" s="119">
        <v>3.56</v>
      </c>
      <c r="J25" s="115" t="s">
        <v>57</v>
      </c>
      <c r="K25" s="159" t="s">
        <v>964</v>
      </c>
      <c r="L25" s="120">
        <v>43691</v>
      </c>
      <c r="M25" s="120">
        <v>45736</v>
      </c>
      <c r="N25" s="380"/>
      <c r="O25" s="24" t="str">
        <f>ROUNDDOWN((M25-L25-(N25*30))/336,0)&amp;" thn; "&amp;ROUNDDOWN(12*((M25-L25-(N25*30))/365-ROUNDDOWN((M25-L25-(N25*30))/365,0)),0)&amp;" bln"</f>
        <v>6 thn; 7 bln</v>
      </c>
      <c r="P25" s="153" t="str">
        <f>LEFT(O25,1)&amp;"."&amp;MID(O25,8,1)</f>
        <v>6.7</v>
      </c>
    </row>
    <row r="26" spans="1:16" s="121" customFormat="1" ht="15.95" customHeight="1" x14ac:dyDescent="0.2">
      <c r="A26" s="190">
        <v>19</v>
      </c>
      <c r="B26" s="115" t="s">
        <v>195</v>
      </c>
      <c r="C26" s="116" t="s">
        <v>196</v>
      </c>
      <c r="D26" s="116" t="s">
        <v>197</v>
      </c>
      <c r="E26" s="117" t="s">
        <v>9</v>
      </c>
      <c r="F26" s="118" t="s">
        <v>198</v>
      </c>
      <c r="G26" s="117" t="s">
        <v>12</v>
      </c>
      <c r="H26" s="117">
        <v>149</v>
      </c>
      <c r="I26" s="119">
        <v>3.55</v>
      </c>
      <c r="J26" s="115" t="s">
        <v>57</v>
      </c>
      <c r="K26" s="159" t="s">
        <v>964</v>
      </c>
      <c r="L26" s="120">
        <v>44418</v>
      </c>
      <c r="M26" s="120">
        <v>45736</v>
      </c>
      <c r="N26" s="380"/>
      <c r="O26" s="24" t="str">
        <f>ROUNDDOWN((M26-L26-(N26*30))/336,0)&amp;" thn; "&amp;ROUNDDOWN(12*((M26-L26-(N26*30))/365-ROUNDDOWN((M26-L26-(N26*30))/365,0)),0)&amp;" bln"</f>
        <v>3 thn; 7 bln</v>
      </c>
      <c r="P26" s="153" t="str">
        <f>LEFT(O26,1)&amp;"."&amp;MID(O26,8,1)</f>
        <v>3.7</v>
      </c>
    </row>
    <row r="27" spans="1:16" s="121" customFormat="1" ht="15.95" customHeight="1" x14ac:dyDescent="0.2">
      <c r="A27" s="190">
        <v>20</v>
      </c>
      <c r="B27" s="115" t="s">
        <v>199</v>
      </c>
      <c r="C27" s="116" t="s">
        <v>200</v>
      </c>
      <c r="D27" s="116" t="s">
        <v>201</v>
      </c>
      <c r="E27" s="117" t="s">
        <v>9</v>
      </c>
      <c r="F27" s="118" t="s">
        <v>202</v>
      </c>
      <c r="G27" s="117" t="s">
        <v>12</v>
      </c>
      <c r="H27" s="117">
        <v>152</v>
      </c>
      <c r="I27" s="119">
        <v>3.54</v>
      </c>
      <c r="J27" s="115" t="s">
        <v>57</v>
      </c>
      <c r="K27" s="159" t="s">
        <v>964</v>
      </c>
      <c r="L27" s="120">
        <v>44418</v>
      </c>
      <c r="M27" s="120">
        <v>45736</v>
      </c>
      <c r="N27" s="380"/>
      <c r="O27" s="24" t="str">
        <f>ROUNDDOWN((M27-L27-(N27*30))/336,0)&amp;" thn; "&amp;ROUNDDOWN(12*((M27-L27-(N27*30))/365-ROUNDDOWN((M27-L27-(N27*30))/365,0)),0)&amp;" bln"</f>
        <v>3 thn; 7 bln</v>
      </c>
      <c r="P27" s="153" t="str">
        <f>LEFT(O27,1)&amp;"."&amp;MID(O27,8,1)</f>
        <v>3.7</v>
      </c>
    </row>
    <row r="28" spans="1:16" s="121" customFormat="1" ht="15.95" customHeight="1" x14ac:dyDescent="0.2">
      <c r="A28" s="190">
        <v>21</v>
      </c>
      <c r="B28" s="115" t="s">
        <v>203</v>
      </c>
      <c r="C28" s="116" t="s">
        <v>204</v>
      </c>
      <c r="D28" s="116" t="s">
        <v>205</v>
      </c>
      <c r="E28" s="117" t="s">
        <v>8</v>
      </c>
      <c r="F28" s="118" t="s">
        <v>206</v>
      </c>
      <c r="G28" s="117" t="s">
        <v>12</v>
      </c>
      <c r="H28" s="117">
        <v>149</v>
      </c>
      <c r="I28" s="119">
        <v>3.53</v>
      </c>
      <c r="J28" s="115" t="s">
        <v>57</v>
      </c>
      <c r="K28" s="159" t="s">
        <v>964</v>
      </c>
      <c r="L28" s="120">
        <v>44418</v>
      </c>
      <c r="M28" s="120">
        <v>45736</v>
      </c>
      <c r="N28" s="380"/>
      <c r="O28" s="24" t="str">
        <f>ROUNDDOWN((M28-L28-(N28*30))/336,0)&amp;" thn; "&amp;ROUNDDOWN(12*((M28-L28-(N28*30))/365-ROUNDDOWN((M28-L28-(N28*30))/365,0)),0)&amp;" bln"</f>
        <v>3 thn; 7 bln</v>
      </c>
      <c r="P28" s="153" t="str">
        <f>LEFT(O28,1)&amp;"."&amp;MID(O28,8,1)</f>
        <v>3.7</v>
      </c>
    </row>
    <row r="29" spans="1:16" s="121" customFormat="1" ht="15.95" customHeight="1" x14ac:dyDescent="0.2">
      <c r="A29" s="190">
        <v>22</v>
      </c>
      <c r="B29" s="115" t="s">
        <v>207</v>
      </c>
      <c r="C29" s="116" t="s">
        <v>208</v>
      </c>
      <c r="D29" s="116" t="s">
        <v>209</v>
      </c>
      <c r="E29" s="117" t="s">
        <v>8</v>
      </c>
      <c r="F29" s="118" t="s">
        <v>210</v>
      </c>
      <c r="G29" s="117" t="s">
        <v>12</v>
      </c>
      <c r="H29" s="117">
        <v>155</v>
      </c>
      <c r="I29" s="119">
        <v>3.52</v>
      </c>
      <c r="J29" s="115" t="s">
        <v>57</v>
      </c>
      <c r="K29" s="159" t="s">
        <v>964</v>
      </c>
      <c r="L29" s="120">
        <v>44418</v>
      </c>
      <c r="M29" s="120">
        <v>45736</v>
      </c>
      <c r="N29" s="380"/>
      <c r="O29" s="24" t="str">
        <f>ROUNDDOWN((M29-L29-(N29*30))/336,0)&amp;" thn; "&amp;ROUNDDOWN(12*((M29-L29-(N29*30))/365-ROUNDDOWN((M29-L29-(N29*30))/365,0)),0)&amp;" bln"</f>
        <v>3 thn; 7 bln</v>
      </c>
      <c r="P29" s="153" t="str">
        <f>LEFT(O29,1)&amp;"."&amp;MID(O29,8,1)</f>
        <v>3.7</v>
      </c>
    </row>
    <row r="30" spans="1:16" s="121" customFormat="1" ht="15.95" customHeight="1" x14ac:dyDescent="0.2">
      <c r="A30" s="190">
        <v>23</v>
      </c>
      <c r="B30" s="115" t="s">
        <v>211</v>
      </c>
      <c r="C30" s="116" t="s">
        <v>212</v>
      </c>
      <c r="D30" s="116" t="s">
        <v>213</v>
      </c>
      <c r="E30" s="117" t="s">
        <v>8</v>
      </c>
      <c r="F30" s="118" t="s">
        <v>214</v>
      </c>
      <c r="G30" s="117" t="s">
        <v>12</v>
      </c>
      <c r="H30" s="117">
        <v>155</v>
      </c>
      <c r="I30" s="119">
        <v>3.51</v>
      </c>
      <c r="J30" s="115" t="s">
        <v>57</v>
      </c>
      <c r="K30" s="159" t="s">
        <v>964</v>
      </c>
      <c r="L30" s="120">
        <v>44418</v>
      </c>
      <c r="M30" s="120">
        <v>45736</v>
      </c>
      <c r="N30" s="380"/>
      <c r="O30" s="24" t="str">
        <f>ROUNDDOWN((M30-L30-(N30*30))/336,0)&amp;" thn; "&amp;ROUNDDOWN(12*((M30-L30-(N30*30))/365-ROUNDDOWN((M30-L30-(N30*30))/365,0)),0)&amp;" bln"</f>
        <v>3 thn; 7 bln</v>
      </c>
      <c r="P30" s="153" t="str">
        <f>LEFT(O30,1)&amp;"."&amp;MID(O30,8,1)</f>
        <v>3.7</v>
      </c>
    </row>
    <row r="31" spans="1:16" s="121" customFormat="1" ht="15.95" customHeight="1" x14ac:dyDescent="0.2">
      <c r="A31" s="190">
        <v>24</v>
      </c>
      <c r="B31" s="115" t="s">
        <v>215</v>
      </c>
      <c r="C31" s="116" t="s">
        <v>216</v>
      </c>
      <c r="D31" s="116" t="s">
        <v>217</v>
      </c>
      <c r="E31" s="117" t="s">
        <v>9</v>
      </c>
      <c r="F31" s="118" t="s">
        <v>218</v>
      </c>
      <c r="G31" s="117" t="s">
        <v>12</v>
      </c>
      <c r="H31" s="117">
        <v>149</v>
      </c>
      <c r="I31" s="119">
        <v>3.51</v>
      </c>
      <c r="J31" s="115" t="s">
        <v>57</v>
      </c>
      <c r="K31" s="159" t="s">
        <v>964</v>
      </c>
      <c r="L31" s="120">
        <v>44418</v>
      </c>
      <c r="M31" s="120">
        <v>45736</v>
      </c>
      <c r="N31" s="380"/>
      <c r="O31" s="24" t="str">
        <f>ROUNDDOWN((M31-L31-(N31*30))/336,0)&amp;" thn; "&amp;ROUNDDOWN(12*((M31-L31-(N31*30))/365-ROUNDDOWN((M31-L31-(N31*30))/365,0)),0)&amp;" bln"</f>
        <v>3 thn; 7 bln</v>
      </c>
      <c r="P31" s="153" t="str">
        <f>LEFT(O31,1)&amp;"."&amp;MID(O31,8,1)</f>
        <v>3.7</v>
      </c>
    </row>
    <row r="32" spans="1:16" s="121" customFormat="1" ht="15.95" customHeight="1" x14ac:dyDescent="0.2">
      <c r="A32" s="190">
        <v>26</v>
      </c>
      <c r="B32" s="115" t="s">
        <v>223</v>
      </c>
      <c r="C32" s="116" t="s">
        <v>224</v>
      </c>
      <c r="D32" s="116" t="s">
        <v>225</v>
      </c>
      <c r="E32" s="117" t="s">
        <v>9</v>
      </c>
      <c r="F32" s="118" t="s">
        <v>226</v>
      </c>
      <c r="G32" s="117" t="s">
        <v>12</v>
      </c>
      <c r="H32" s="117">
        <v>152</v>
      </c>
      <c r="I32" s="119">
        <v>3.5</v>
      </c>
      <c r="J32" s="115" t="s">
        <v>57</v>
      </c>
      <c r="K32" s="159" t="s">
        <v>964</v>
      </c>
      <c r="L32" s="120">
        <v>44088</v>
      </c>
      <c r="M32" s="120">
        <v>45736</v>
      </c>
      <c r="N32" s="380"/>
      <c r="O32" s="24" t="str">
        <f>ROUNDDOWN((M32-L32-(N32*30))/336,0)&amp;" thn; "&amp;ROUNDDOWN(12*((M32-L32-(N32*30))/365-ROUNDDOWN((M32-L32-(N32*30))/365,0)),0)&amp;" bln"</f>
        <v>4 thn; 6 bln</v>
      </c>
      <c r="P32" s="153" t="str">
        <f>LEFT(O32,1)&amp;"."&amp;MID(O32,8,1)</f>
        <v>4.6</v>
      </c>
    </row>
    <row r="33" spans="1:16" s="121" customFormat="1" ht="15.95" customHeight="1" x14ac:dyDescent="0.2">
      <c r="A33" s="190">
        <v>25</v>
      </c>
      <c r="B33" s="115" t="s">
        <v>219</v>
      </c>
      <c r="C33" s="116" t="s">
        <v>220</v>
      </c>
      <c r="D33" s="116" t="s">
        <v>221</v>
      </c>
      <c r="E33" s="117" t="s">
        <v>9</v>
      </c>
      <c r="F33" s="118" t="s">
        <v>222</v>
      </c>
      <c r="G33" s="117" t="s">
        <v>12</v>
      </c>
      <c r="H33" s="117">
        <v>152</v>
      </c>
      <c r="I33" s="119">
        <v>3.5</v>
      </c>
      <c r="J33" s="115" t="s">
        <v>57</v>
      </c>
      <c r="K33" s="159" t="s">
        <v>964</v>
      </c>
      <c r="L33" s="120">
        <v>44418</v>
      </c>
      <c r="M33" s="120">
        <v>45736</v>
      </c>
      <c r="N33" s="380"/>
      <c r="O33" s="24" t="str">
        <f>ROUNDDOWN((M33-L33-(N33*30))/336,0)&amp;" thn; "&amp;ROUNDDOWN(12*((M33-L33-(N33*30))/365-ROUNDDOWN((M33-L33-(N33*30))/365,0)),0)&amp;" bln"</f>
        <v>3 thn; 7 bln</v>
      </c>
      <c r="P33" s="153" t="str">
        <f>LEFT(O33,1)&amp;"."&amp;MID(O33,8,1)</f>
        <v>3.7</v>
      </c>
    </row>
    <row r="34" spans="1:16" s="121" customFormat="1" ht="15.95" customHeight="1" x14ac:dyDescent="0.2">
      <c r="A34" s="190">
        <v>28</v>
      </c>
      <c r="B34" s="115" t="s">
        <v>231</v>
      </c>
      <c r="C34" s="116" t="s">
        <v>232</v>
      </c>
      <c r="D34" s="116" t="s">
        <v>233</v>
      </c>
      <c r="E34" s="117" t="s">
        <v>9</v>
      </c>
      <c r="F34" s="118" t="s">
        <v>234</v>
      </c>
      <c r="G34" s="117" t="s">
        <v>12</v>
      </c>
      <c r="H34" s="117">
        <v>152</v>
      </c>
      <c r="I34" s="119">
        <v>3.5</v>
      </c>
      <c r="J34" s="115" t="s">
        <v>57</v>
      </c>
      <c r="K34" s="159" t="s">
        <v>964</v>
      </c>
      <c r="L34" s="120">
        <v>44418</v>
      </c>
      <c r="M34" s="120">
        <v>45736</v>
      </c>
      <c r="N34" s="380"/>
      <c r="O34" s="24" t="str">
        <f>ROUNDDOWN((M34-L34-(N34*30))/336,0)&amp;" thn; "&amp;ROUNDDOWN(12*((M34-L34-(N34*30))/365-ROUNDDOWN((M34-L34-(N34*30))/365,0)),0)&amp;" bln"</f>
        <v>3 thn; 7 bln</v>
      </c>
      <c r="P34" s="153" t="str">
        <f>LEFT(O34,1)&amp;"."&amp;MID(O34,8,1)</f>
        <v>3.7</v>
      </c>
    </row>
    <row r="35" spans="1:16" s="121" customFormat="1" ht="15.95" customHeight="1" x14ac:dyDescent="0.2">
      <c r="A35" s="190">
        <v>27</v>
      </c>
      <c r="B35" s="115" t="s">
        <v>227</v>
      </c>
      <c r="C35" s="116" t="s">
        <v>228</v>
      </c>
      <c r="D35" s="116" t="s">
        <v>229</v>
      </c>
      <c r="E35" s="117" t="s">
        <v>9</v>
      </c>
      <c r="F35" s="118" t="s">
        <v>230</v>
      </c>
      <c r="G35" s="117" t="s">
        <v>12</v>
      </c>
      <c r="H35" s="117">
        <v>152</v>
      </c>
      <c r="I35" s="119">
        <v>3.5</v>
      </c>
      <c r="J35" s="115" t="s">
        <v>57</v>
      </c>
      <c r="K35" s="159" t="s">
        <v>964</v>
      </c>
      <c r="L35" s="120">
        <v>44418</v>
      </c>
      <c r="M35" s="120">
        <v>45736</v>
      </c>
      <c r="N35" s="380"/>
      <c r="O35" s="24" t="str">
        <f>ROUNDDOWN((M35-L35-(N35*30))/336,0)&amp;" thn; "&amp;ROUNDDOWN(12*((M35-L35-(N35*30))/365-ROUNDDOWN((M35-L35-(N35*30))/365,0)),0)&amp;" bln"</f>
        <v>3 thn; 7 bln</v>
      </c>
      <c r="P35" s="153" t="str">
        <f>LEFT(O35,1)&amp;"."&amp;MID(O35,8,1)</f>
        <v>3.7</v>
      </c>
    </row>
    <row r="36" spans="1:16" s="121" customFormat="1" ht="15.95" customHeight="1" x14ac:dyDescent="0.2">
      <c r="A36" s="190">
        <v>29</v>
      </c>
      <c r="B36" s="115" t="s">
        <v>235</v>
      </c>
      <c r="C36" s="116" t="s">
        <v>236</v>
      </c>
      <c r="D36" s="116" t="s">
        <v>237</v>
      </c>
      <c r="E36" s="117" t="s">
        <v>9</v>
      </c>
      <c r="F36" s="118" t="s">
        <v>238</v>
      </c>
      <c r="G36" s="117" t="s">
        <v>12</v>
      </c>
      <c r="H36" s="117">
        <v>152</v>
      </c>
      <c r="I36" s="119">
        <v>3.5</v>
      </c>
      <c r="J36" s="115" t="s">
        <v>57</v>
      </c>
      <c r="K36" s="159" t="s">
        <v>964</v>
      </c>
      <c r="L36" s="120">
        <v>44418</v>
      </c>
      <c r="M36" s="120">
        <v>45736</v>
      </c>
      <c r="N36" s="380"/>
      <c r="O36" s="24" t="str">
        <f>ROUNDDOWN((M36-L36-(N36*30))/336,0)&amp;" thn; "&amp;ROUNDDOWN(12*((M36-L36-(N36*30))/365-ROUNDDOWN((M36-L36-(N36*30))/365,0)),0)&amp;" bln"</f>
        <v>3 thn; 7 bln</v>
      </c>
      <c r="P36" s="153" t="str">
        <f>LEFT(O36,1)&amp;"."&amp;MID(O36,8,1)</f>
        <v>3.7</v>
      </c>
    </row>
    <row r="37" spans="1:16" s="121" customFormat="1" ht="15.95" customHeight="1" x14ac:dyDescent="0.2">
      <c r="A37" s="190">
        <v>31</v>
      </c>
      <c r="B37" s="115" t="s">
        <v>243</v>
      </c>
      <c r="C37" s="116" t="s">
        <v>244</v>
      </c>
      <c r="D37" s="116" t="s">
        <v>245</v>
      </c>
      <c r="E37" s="117" t="s">
        <v>9</v>
      </c>
      <c r="F37" s="118" t="s">
        <v>246</v>
      </c>
      <c r="G37" s="117" t="s">
        <v>12</v>
      </c>
      <c r="H37" s="117">
        <v>153</v>
      </c>
      <c r="I37" s="119">
        <v>3.49</v>
      </c>
      <c r="J37" s="115" t="s">
        <v>57</v>
      </c>
      <c r="K37" s="159" t="s">
        <v>964</v>
      </c>
      <c r="L37" s="120">
        <v>44088</v>
      </c>
      <c r="M37" s="120">
        <v>45736</v>
      </c>
      <c r="N37" s="380"/>
      <c r="O37" s="24" t="str">
        <f>ROUNDDOWN((M37-L37-(N37*30))/336,0)&amp;" thn; "&amp;ROUNDDOWN(12*((M37-L37-(N37*30))/365-ROUNDDOWN((M37-L37-(N37*30))/365,0)),0)&amp;" bln"</f>
        <v>4 thn; 6 bln</v>
      </c>
      <c r="P37" s="153" t="str">
        <f>LEFT(O37,1)&amp;"."&amp;MID(O37,8,1)</f>
        <v>4.6</v>
      </c>
    </row>
    <row r="38" spans="1:16" s="121" customFormat="1" ht="15.95" customHeight="1" x14ac:dyDescent="0.2">
      <c r="A38" s="190">
        <v>30</v>
      </c>
      <c r="B38" s="115" t="s">
        <v>239</v>
      </c>
      <c r="C38" s="116" t="s">
        <v>240</v>
      </c>
      <c r="D38" s="116" t="s">
        <v>241</v>
      </c>
      <c r="E38" s="117" t="s">
        <v>9</v>
      </c>
      <c r="F38" s="118" t="s">
        <v>242</v>
      </c>
      <c r="G38" s="117" t="s">
        <v>12</v>
      </c>
      <c r="H38" s="117">
        <v>152</v>
      </c>
      <c r="I38" s="119">
        <v>3.49</v>
      </c>
      <c r="J38" s="115" t="s">
        <v>57</v>
      </c>
      <c r="K38" s="159" t="s">
        <v>964</v>
      </c>
      <c r="L38" s="120">
        <v>44418</v>
      </c>
      <c r="M38" s="120">
        <v>45736</v>
      </c>
      <c r="N38" s="380"/>
      <c r="O38" s="24" t="str">
        <f>ROUNDDOWN((M38-L38-(N38*30))/336,0)&amp;" thn; "&amp;ROUNDDOWN(12*((M38-L38-(N38*30))/365-ROUNDDOWN((M38-L38-(N38*30))/365,0)),0)&amp;" bln"</f>
        <v>3 thn; 7 bln</v>
      </c>
      <c r="P38" s="153" t="str">
        <f>LEFT(O38,1)&amp;"."&amp;MID(O38,8,1)</f>
        <v>3.7</v>
      </c>
    </row>
    <row r="39" spans="1:16" s="121" customFormat="1" ht="15.95" customHeight="1" x14ac:dyDescent="0.2">
      <c r="A39" s="190">
        <v>32</v>
      </c>
      <c r="B39" s="115" t="s">
        <v>247</v>
      </c>
      <c r="C39" s="116" t="s">
        <v>248</v>
      </c>
      <c r="D39" s="116" t="s">
        <v>249</v>
      </c>
      <c r="E39" s="117" t="s">
        <v>8</v>
      </c>
      <c r="F39" s="118" t="s">
        <v>250</v>
      </c>
      <c r="G39" s="117" t="s">
        <v>12</v>
      </c>
      <c r="H39" s="117">
        <v>149</v>
      </c>
      <c r="I39" s="119">
        <v>3.49</v>
      </c>
      <c r="J39" s="115" t="s">
        <v>57</v>
      </c>
      <c r="K39" s="159" t="s">
        <v>964</v>
      </c>
      <c r="L39" s="120">
        <v>44418</v>
      </c>
      <c r="M39" s="120">
        <v>45736</v>
      </c>
      <c r="N39" s="380"/>
      <c r="O39" s="24" t="str">
        <f>ROUNDDOWN((M39-L39-(N39*30))/336,0)&amp;" thn; "&amp;ROUNDDOWN(12*((M39-L39-(N39*30))/365-ROUNDDOWN((M39-L39-(N39*30))/365,0)),0)&amp;" bln"</f>
        <v>3 thn; 7 bln</v>
      </c>
      <c r="P39" s="153" t="str">
        <f>LEFT(O39,1)&amp;"."&amp;MID(O39,8,1)</f>
        <v>3.7</v>
      </c>
    </row>
    <row r="40" spans="1:16" s="121" customFormat="1" ht="15.95" customHeight="1" x14ac:dyDescent="0.2">
      <c r="A40" s="190">
        <v>35</v>
      </c>
      <c r="B40" s="115" t="s">
        <v>259</v>
      </c>
      <c r="C40" s="116" t="s">
        <v>260</v>
      </c>
      <c r="D40" s="116" t="s">
        <v>261</v>
      </c>
      <c r="E40" s="117" t="s">
        <v>9</v>
      </c>
      <c r="F40" s="118" t="s">
        <v>262</v>
      </c>
      <c r="G40" s="117" t="s">
        <v>12</v>
      </c>
      <c r="H40" s="117">
        <v>153</v>
      </c>
      <c r="I40" s="119">
        <v>3.48</v>
      </c>
      <c r="J40" s="115" t="s">
        <v>57</v>
      </c>
      <c r="K40" s="159" t="s">
        <v>964</v>
      </c>
      <c r="L40" s="120">
        <v>44088</v>
      </c>
      <c r="M40" s="120">
        <v>45736</v>
      </c>
      <c r="N40" s="380"/>
      <c r="O40" s="24" t="str">
        <f>ROUNDDOWN((M40-L40-(N40*30))/336,0)&amp;" thn; "&amp;ROUNDDOWN(12*((M40-L40-(N40*30))/365-ROUNDDOWN((M40-L40-(N40*30))/365,0)),0)&amp;" bln"</f>
        <v>4 thn; 6 bln</v>
      </c>
      <c r="P40" s="153" t="str">
        <f>LEFT(O40,1)&amp;"."&amp;MID(O40,8,1)</f>
        <v>4.6</v>
      </c>
    </row>
    <row r="41" spans="1:16" s="121" customFormat="1" ht="15.95" customHeight="1" x14ac:dyDescent="0.2">
      <c r="A41" s="190">
        <v>33</v>
      </c>
      <c r="B41" s="115" t="s">
        <v>251</v>
      </c>
      <c r="C41" s="116" t="s">
        <v>252</v>
      </c>
      <c r="D41" s="116" t="s">
        <v>253</v>
      </c>
      <c r="E41" s="117" t="s">
        <v>9</v>
      </c>
      <c r="F41" s="118" t="s">
        <v>254</v>
      </c>
      <c r="G41" s="117" t="s">
        <v>12</v>
      </c>
      <c r="H41" s="117">
        <v>152</v>
      </c>
      <c r="I41" s="119">
        <v>3.48</v>
      </c>
      <c r="J41" s="115" t="s">
        <v>57</v>
      </c>
      <c r="K41" s="159" t="s">
        <v>964</v>
      </c>
      <c r="L41" s="120">
        <v>44418</v>
      </c>
      <c r="M41" s="120">
        <v>45736</v>
      </c>
      <c r="N41" s="380"/>
      <c r="O41" s="24" t="str">
        <f>ROUNDDOWN((M41-L41-(N41*30))/336,0)&amp;" thn; "&amp;ROUNDDOWN(12*((M41-L41-(N41*30))/365-ROUNDDOWN((M41-L41-(N41*30))/365,0)),0)&amp;" bln"</f>
        <v>3 thn; 7 bln</v>
      </c>
      <c r="P41" s="153" t="str">
        <f>LEFT(O41,1)&amp;"."&amp;MID(O41,8,1)</f>
        <v>3.7</v>
      </c>
    </row>
    <row r="42" spans="1:16" s="121" customFormat="1" ht="15.95" customHeight="1" x14ac:dyDescent="0.2">
      <c r="A42" s="190">
        <v>34</v>
      </c>
      <c r="B42" s="115" t="s">
        <v>255</v>
      </c>
      <c r="C42" s="116" t="s">
        <v>256</v>
      </c>
      <c r="D42" s="116" t="s">
        <v>257</v>
      </c>
      <c r="E42" s="117" t="s">
        <v>9</v>
      </c>
      <c r="F42" s="118" t="s">
        <v>258</v>
      </c>
      <c r="G42" s="117" t="s">
        <v>12</v>
      </c>
      <c r="H42" s="117">
        <v>155</v>
      </c>
      <c r="I42" s="119">
        <v>3.48</v>
      </c>
      <c r="J42" s="115" t="s">
        <v>57</v>
      </c>
      <c r="K42" s="159" t="s">
        <v>964</v>
      </c>
      <c r="L42" s="120">
        <v>44418</v>
      </c>
      <c r="M42" s="120">
        <v>45736</v>
      </c>
      <c r="N42" s="380"/>
      <c r="O42" s="24" t="str">
        <f>ROUNDDOWN((M42-L42-(N42*30))/336,0)&amp;" thn; "&amp;ROUNDDOWN(12*((M42-L42-(N42*30))/365-ROUNDDOWN((M42-L42-(N42*30))/365,0)),0)&amp;" bln"</f>
        <v>3 thn; 7 bln</v>
      </c>
      <c r="P42" s="153" t="str">
        <f>LEFT(O42,1)&amp;"."&amp;MID(O42,8,1)</f>
        <v>3.7</v>
      </c>
    </row>
    <row r="43" spans="1:16" s="121" customFormat="1" ht="15.95" customHeight="1" x14ac:dyDescent="0.2">
      <c r="A43" s="190">
        <v>39</v>
      </c>
      <c r="B43" s="115" t="s">
        <v>275</v>
      </c>
      <c r="C43" s="116" t="s">
        <v>276</v>
      </c>
      <c r="D43" s="116" t="s">
        <v>277</v>
      </c>
      <c r="E43" s="117" t="s">
        <v>8</v>
      </c>
      <c r="F43" s="118" t="s">
        <v>278</v>
      </c>
      <c r="G43" s="117" t="s">
        <v>12</v>
      </c>
      <c r="H43" s="117">
        <v>151</v>
      </c>
      <c r="I43" s="119">
        <v>3.47</v>
      </c>
      <c r="J43" s="115" t="s">
        <v>57</v>
      </c>
      <c r="K43" s="159" t="s">
        <v>964</v>
      </c>
      <c r="L43" s="120">
        <v>43344</v>
      </c>
      <c r="M43" s="120">
        <v>45736</v>
      </c>
      <c r="N43" s="380"/>
      <c r="O43" s="24" t="str">
        <f>ROUNDDOWN((M43-L43-(N43*30))/336,0)&amp;" thn; "&amp;ROUNDDOWN(12*((M43-L43-(N43*30))/365-ROUNDDOWN((M43-L43-(N43*30))/365,0)),0)&amp;" bln"</f>
        <v>7 thn; 6 bln</v>
      </c>
      <c r="P43" s="153" t="str">
        <f>LEFT(O43,1)&amp;"."&amp;MID(O43,8,1)</f>
        <v>7.6</v>
      </c>
    </row>
    <row r="44" spans="1:16" s="121" customFormat="1" ht="15.95" customHeight="1" x14ac:dyDescent="0.2">
      <c r="A44" s="190">
        <v>38</v>
      </c>
      <c r="B44" s="115" t="s">
        <v>271</v>
      </c>
      <c r="C44" s="116" t="s">
        <v>272</v>
      </c>
      <c r="D44" s="116" t="s">
        <v>273</v>
      </c>
      <c r="E44" s="117" t="s">
        <v>8</v>
      </c>
      <c r="F44" s="118" t="s">
        <v>274</v>
      </c>
      <c r="G44" s="117" t="s">
        <v>12</v>
      </c>
      <c r="H44" s="117">
        <v>155</v>
      </c>
      <c r="I44" s="119">
        <v>3.47</v>
      </c>
      <c r="J44" s="115" t="s">
        <v>57</v>
      </c>
      <c r="K44" s="159" t="s">
        <v>964</v>
      </c>
      <c r="L44" s="120">
        <v>44418</v>
      </c>
      <c r="M44" s="120">
        <v>45736</v>
      </c>
      <c r="N44" s="380"/>
      <c r="O44" s="24" t="str">
        <f>ROUNDDOWN((M44-L44-(N44*30))/336,0)&amp;" thn; "&amp;ROUNDDOWN(12*((M44-L44-(N44*30))/365-ROUNDDOWN((M44-L44-(N44*30))/365,0)),0)&amp;" bln"</f>
        <v>3 thn; 7 bln</v>
      </c>
      <c r="P44" s="153" t="str">
        <f>LEFT(O44,1)&amp;"."&amp;MID(O44,8,1)</f>
        <v>3.7</v>
      </c>
    </row>
    <row r="45" spans="1:16" s="121" customFormat="1" ht="15.95" customHeight="1" x14ac:dyDescent="0.2">
      <c r="A45" s="190">
        <v>37</v>
      </c>
      <c r="B45" s="115" t="s">
        <v>267</v>
      </c>
      <c r="C45" s="116" t="s">
        <v>268</v>
      </c>
      <c r="D45" s="116" t="s">
        <v>269</v>
      </c>
      <c r="E45" s="117" t="s">
        <v>8</v>
      </c>
      <c r="F45" s="118" t="s">
        <v>270</v>
      </c>
      <c r="G45" s="117" t="s">
        <v>12</v>
      </c>
      <c r="H45" s="117">
        <v>149</v>
      </c>
      <c r="I45" s="119">
        <v>3.47</v>
      </c>
      <c r="J45" s="115" t="s">
        <v>57</v>
      </c>
      <c r="K45" s="159" t="s">
        <v>964</v>
      </c>
      <c r="L45" s="120">
        <v>44418</v>
      </c>
      <c r="M45" s="120">
        <v>45736</v>
      </c>
      <c r="N45" s="380"/>
      <c r="O45" s="24" t="str">
        <f>ROUNDDOWN((M45-L45-(N45*30))/336,0)&amp;" thn; "&amp;ROUNDDOWN(12*((M45-L45-(N45*30))/365-ROUNDDOWN((M45-L45-(N45*30))/365,0)),0)&amp;" bln"</f>
        <v>3 thn; 7 bln</v>
      </c>
      <c r="P45" s="153" t="str">
        <f>LEFT(O45,1)&amp;"."&amp;MID(O45,8,1)</f>
        <v>3.7</v>
      </c>
    </row>
    <row r="46" spans="1:16" s="121" customFormat="1" ht="15.95" customHeight="1" x14ac:dyDescent="0.2">
      <c r="A46" s="190">
        <v>36</v>
      </c>
      <c r="B46" s="115" t="s">
        <v>263</v>
      </c>
      <c r="C46" s="116" t="s">
        <v>264</v>
      </c>
      <c r="D46" s="116" t="s">
        <v>265</v>
      </c>
      <c r="E46" s="117" t="s">
        <v>9</v>
      </c>
      <c r="F46" s="118" t="s">
        <v>266</v>
      </c>
      <c r="G46" s="117" t="s">
        <v>12</v>
      </c>
      <c r="H46" s="117">
        <v>149</v>
      </c>
      <c r="I46" s="119">
        <v>3.47</v>
      </c>
      <c r="J46" s="115" t="s">
        <v>57</v>
      </c>
      <c r="K46" s="159" t="s">
        <v>964</v>
      </c>
      <c r="L46" s="120">
        <v>44418</v>
      </c>
      <c r="M46" s="120">
        <v>45736</v>
      </c>
      <c r="N46" s="380"/>
      <c r="O46" s="24" t="str">
        <f>ROUNDDOWN((M46-L46-(N46*30))/336,0)&amp;" thn; "&amp;ROUNDDOWN(12*((M46-L46-(N46*30))/365-ROUNDDOWN((M46-L46-(N46*30))/365,0)),0)&amp;" bln"</f>
        <v>3 thn; 7 bln</v>
      </c>
      <c r="P46" s="153" t="str">
        <f>LEFT(O46,1)&amp;"."&amp;MID(O46,8,1)</f>
        <v>3.7</v>
      </c>
    </row>
    <row r="47" spans="1:16" s="121" customFormat="1" ht="15.95" customHeight="1" x14ac:dyDescent="0.2">
      <c r="A47" s="190">
        <v>40</v>
      </c>
      <c r="B47" s="115" t="s">
        <v>279</v>
      </c>
      <c r="C47" s="116" t="s">
        <v>280</v>
      </c>
      <c r="D47" s="116" t="s">
        <v>281</v>
      </c>
      <c r="E47" s="117" t="s">
        <v>9</v>
      </c>
      <c r="F47" s="118" t="s">
        <v>282</v>
      </c>
      <c r="G47" s="117" t="s">
        <v>12</v>
      </c>
      <c r="H47" s="117">
        <v>156</v>
      </c>
      <c r="I47" s="119">
        <v>3.45</v>
      </c>
      <c r="J47" s="115" t="s">
        <v>57</v>
      </c>
      <c r="K47" s="159" t="s">
        <v>964</v>
      </c>
      <c r="L47" s="120">
        <v>44088</v>
      </c>
      <c r="M47" s="120">
        <v>45736</v>
      </c>
      <c r="N47" s="380"/>
      <c r="O47" s="24" t="str">
        <f>ROUNDDOWN((M47-L47-(N47*30))/336,0)&amp;" thn; "&amp;ROUNDDOWN(12*((M47-L47-(N47*30))/365-ROUNDDOWN((M47-L47-(N47*30))/365,0)),0)&amp;" bln"</f>
        <v>4 thn; 6 bln</v>
      </c>
      <c r="P47" s="153" t="str">
        <f>LEFT(O47,1)&amp;"."&amp;MID(O47,8,1)</f>
        <v>4.6</v>
      </c>
    </row>
    <row r="48" spans="1:16" s="121" customFormat="1" ht="15.95" customHeight="1" x14ac:dyDescent="0.2">
      <c r="A48" s="190">
        <v>41</v>
      </c>
      <c r="B48" s="115" t="s">
        <v>283</v>
      </c>
      <c r="C48" s="116" t="s">
        <v>284</v>
      </c>
      <c r="D48" s="116" t="s">
        <v>285</v>
      </c>
      <c r="E48" s="117" t="s">
        <v>9</v>
      </c>
      <c r="F48" s="118" t="s">
        <v>286</v>
      </c>
      <c r="G48" s="117" t="s">
        <v>12</v>
      </c>
      <c r="H48" s="117">
        <v>152</v>
      </c>
      <c r="I48" s="119">
        <v>3.45</v>
      </c>
      <c r="J48" s="115" t="s">
        <v>57</v>
      </c>
      <c r="K48" s="159" t="s">
        <v>964</v>
      </c>
      <c r="L48" s="120">
        <v>44418</v>
      </c>
      <c r="M48" s="120">
        <v>45736</v>
      </c>
      <c r="N48" s="380"/>
      <c r="O48" s="24" t="str">
        <f>ROUNDDOWN((M48-L48-(N48*30))/336,0)&amp;" thn; "&amp;ROUNDDOWN(12*((M48-L48-(N48*30))/365-ROUNDDOWN((M48-L48-(N48*30))/365,0)),0)&amp;" bln"</f>
        <v>3 thn; 7 bln</v>
      </c>
      <c r="P48" s="153" t="str">
        <f>LEFT(O48,1)&amp;"."&amp;MID(O48,8,1)</f>
        <v>3.7</v>
      </c>
    </row>
    <row r="49" spans="1:16" s="121" customFormat="1" ht="15.95" customHeight="1" x14ac:dyDescent="0.2">
      <c r="A49" s="190">
        <v>43</v>
      </c>
      <c r="B49" s="115" t="s">
        <v>291</v>
      </c>
      <c r="C49" s="116" t="s">
        <v>292</v>
      </c>
      <c r="D49" s="116" t="s">
        <v>293</v>
      </c>
      <c r="E49" s="117" t="s">
        <v>9</v>
      </c>
      <c r="F49" s="118" t="s">
        <v>294</v>
      </c>
      <c r="G49" s="117" t="s">
        <v>12</v>
      </c>
      <c r="H49" s="117">
        <v>158</v>
      </c>
      <c r="I49" s="119">
        <v>3.45</v>
      </c>
      <c r="J49" s="115" t="s">
        <v>57</v>
      </c>
      <c r="K49" s="159" t="s">
        <v>964</v>
      </c>
      <c r="L49" s="120">
        <v>44418</v>
      </c>
      <c r="M49" s="120">
        <v>45736</v>
      </c>
      <c r="N49" s="380"/>
      <c r="O49" s="24" t="str">
        <f>ROUNDDOWN((M49-L49-(N49*30))/336,0)&amp;" thn; "&amp;ROUNDDOWN(12*((M49-L49-(N49*30))/365-ROUNDDOWN((M49-L49-(N49*30))/365,0)),0)&amp;" bln"</f>
        <v>3 thn; 7 bln</v>
      </c>
      <c r="P49" s="153" t="str">
        <f>LEFT(O49,1)&amp;"."&amp;MID(O49,8,1)</f>
        <v>3.7</v>
      </c>
    </row>
    <row r="50" spans="1:16" s="121" customFormat="1" ht="15.95" customHeight="1" x14ac:dyDescent="0.2">
      <c r="A50" s="190">
        <v>44</v>
      </c>
      <c r="B50" s="115" t="s">
        <v>295</v>
      </c>
      <c r="C50" s="116" t="s">
        <v>296</v>
      </c>
      <c r="D50" s="116" t="s">
        <v>297</v>
      </c>
      <c r="E50" s="117" t="s">
        <v>9</v>
      </c>
      <c r="F50" s="118" t="s">
        <v>298</v>
      </c>
      <c r="G50" s="117" t="s">
        <v>12</v>
      </c>
      <c r="H50" s="117">
        <v>149</v>
      </c>
      <c r="I50" s="119">
        <v>3.45</v>
      </c>
      <c r="J50" s="115" t="s">
        <v>57</v>
      </c>
      <c r="K50" s="159" t="s">
        <v>964</v>
      </c>
      <c r="L50" s="120">
        <v>44418</v>
      </c>
      <c r="M50" s="120">
        <v>45736</v>
      </c>
      <c r="N50" s="380"/>
      <c r="O50" s="24" t="str">
        <f>ROUNDDOWN((M50-L50-(N50*30))/336,0)&amp;" thn; "&amp;ROUNDDOWN(12*((M50-L50-(N50*30))/365-ROUNDDOWN((M50-L50-(N50*30))/365,0)),0)&amp;" bln"</f>
        <v>3 thn; 7 bln</v>
      </c>
      <c r="P50" s="153" t="str">
        <f>LEFT(O50,1)&amp;"."&amp;MID(O50,8,1)</f>
        <v>3.7</v>
      </c>
    </row>
    <row r="51" spans="1:16" s="121" customFormat="1" ht="15.95" customHeight="1" x14ac:dyDescent="0.2">
      <c r="A51" s="190">
        <v>42</v>
      </c>
      <c r="B51" s="115" t="s">
        <v>287</v>
      </c>
      <c r="C51" s="116" t="s">
        <v>288</v>
      </c>
      <c r="D51" s="116" t="s">
        <v>289</v>
      </c>
      <c r="E51" s="117" t="s">
        <v>9</v>
      </c>
      <c r="F51" s="118" t="s">
        <v>290</v>
      </c>
      <c r="G51" s="117" t="s">
        <v>12</v>
      </c>
      <c r="H51" s="117">
        <v>152</v>
      </c>
      <c r="I51" s="119">
        <v>3.45</v>
      </c>
      <c r="J51" s="115" t="s">
        <v>57</v>
      </c>
      <c r="K51" s="159" t="s">
        <v>964</v>
      </c>
      <c r="L51" s="120">
        <v>44418</v>
      </c>
      <c r="M51" s="120">
        <v>45736</v>
      </c>
      <c r="N51" s="380"/>
      <c r="O51" s="24" t="str">
        <f>ROUNDDOWN((M51-L51-(N51*30))/336,0)&amp;" thn; "&amp;ROUNDDOWN(12*((M51-L51-(N51*30))/365-ROUNDDOWN((M51-L51-(N51*30))/365,0)),0)&amp;" bln"</f>
        <v>3 thn; 7 bln</v>
      </c>
      <c r="P51" s="153" t="str">
        <f>LEFT(O51,1)&amp;"."&amp;MID(O51,8,1)</f>
        <v>3.7</v>
      </c>
    </row>
    <row r="52" spans="1:16" s="121" customFormat="1" ht="15.95" customHeight="1" x14ac:dyDescent="0.2">
      <c r="A52" s="190">
        <v>45</v>
      </c>
      <c r="B52" s="115" t="s">
        <v>299</v>
      </c>
      <c r="C52" s="116" t="s">
        <v>300</v>
      </c>
      <c r="D52" s="116" t="s">
        <v>301</v>
      </c>
      <c r="E52" s="117" t="s">
        <v>9</v>
      </c>
      <c r="F52" s="118" t="s">
        <v>302</v>
      </c>
      <c r="G52" s="117" t="s">
        <v>12</v>
      </c>
      <c r="H52" s="117">
        <v>156</v>
      </c>
      <c r="I52" s="119">
        <v>3.44</v>
      </c>
      <c r="J52" s="115" t="s">
        <v>57</v>
      </c>
      <c r="K52" s="159" t="s">
        <v>964</v>
      </c>
      <c r="L52" s="120">
        <v>43691</v>
      </c>
      <c r="M52" s="120">
        <v>45736</v>
      </c>
      <c r="N52" s="380"/>
      <c r="O52" s="24" t="str">
        <f>ROUNDDOWN((M52-L52-(N52*30))/336,0)&amp;" thn; "&amp;ROUNDDOWN(12*((M52-L52-(N52*30))/365-ROUNDDOWN((M52-L52-(N52*30))/365,0)),0)&amp;" bln"</f>
        <v>6 thn; 7 bln</v>
      </c>
      <c r="P52" s="153" t="str">
        <f>LEFT(O52,1)&amp;"."&amp;MID(O52,8,1)</f>
        <v>6.7</v>
      </c>
    </row>
    <row r="53" spans="1:16" s="121" customFormat="1" ht="15.95" customHeight="1" x14ac:dyDescent="0.2">
      <c r="A53" s="190">
        <v>46</v>
      </c>
      <c r="B53" s="115" t="s">
        <v>303</v>
      </c>
      <c r="C53" s="116" t="s">
        <v>304</v>
      </c>
      <c r="D53" s="116" t="s">
        <v>305</v>
      </c>
      <c r="E53" s="117" t="s">
        <v>9</v>
      </c>
      <c r="F53" s="118" t="s">
        <v>306</v>
      </c>
      <c r="G53" s="117" t="s">
        <v>12</v>
      </c>
      <c r="H53" s="117">
        <v>149</v>
      </c>
      <c r="I53" s="119">
        <v>3.44</v>
      </c>
      <c r="J53" s="115" t="s">
        <v>57</v>
      </c>
      <c r="K53" s="159" t="s">
        <v>964</v>
      </c>
      <c r="L53" s="120">
        <v>44418</v>
      </c>
      <c r="M53" s="120">
        <v>45736</v>
      </c>
      <c r="N53" s="380"/>
      <c r="O53" s="24" t="str">
        <f>ROUNDDOWN((M53-L53-(N53*30))/336,0)&amp;" thn; "&amp;ROUNDDOWN(12*((M53-L53-(N53*30))/365-ROUNDDOWN((M53-L53-(N53*30))/365,0)),0)&amp;" bln"</f>
        <v>3 thn; 7 bln</v>
      </c>
      <c r="P53" s="153" t="str">
        <f>LEFT(O53,1)&amp;"."&amp;MID(O53,8,1)</f>
        <v>3.7</v>
      </c>
    </row>
    <row r="54" spans="1:16" s="121" customFormat="1" ht="15.95" customHeight="1" x14ac:dyDescent="0.2">
      <c r="A54" s="190">
        <v>47</v>
      </c>
      <c r="B54" s="115" t="s">
        <v>307</v>
      </c>
      <c r="C54" s="116" t="s">
        <v>308</v>
      </c>
      <c r="D54" s="116" t="s">
        <v>309</v>
      </c>
      <c r="E54" s="117" t="s">
        <v>9</v>
      </c>
      <c r="F54" s="118" t="s">
        <v>310</v>
      </c>
      <c r="G54" s="117" t="s">
        <v>12</v>
      </c>
      <c r="H54" s="117">
        <v>152</v>
      </c>
      <c r="I54" s="119">
        <v>3.43</v>
      </c>
      <c r="J54" s="115" t="s">
        <v>57</v>
      </c>
      <c r="K54" s="159" t="s">
        <v>964</v>
      </c>
      <c r="L54" s="120">
        <v>44418</v>
      </c>
      <c r="M54" s="120">
        <v>45736</v>
      </c>
      <c r="N54" s="380"/>
      <c r="O54" s="24" t="str">
        <f>ROUNDDOWN((M54-L54-(N54*30))/336,0)&amp;" thn; "&amp;ROUNDDOWN(12*((M54-L54-(N54*30))/365-ROUNDDOWN((M54-L54-(N54*30))/365,0)),0)&amp;" bln"</f>
        <v>3 thn; 7 bln</v>
      </c>
      <c r="P54" s="153" t="str">
        <f>LEFT(O54,1)&amp;"."&amp;MID(O54,8,1)</f>
        <v>3.7</v>
      </c>
    </row>
    <row r="55" spans="1:16" s="121" customFormat="1" ht="15.95" customHeight="1" x14ac:dyDescent="0.2">
      <c r="A55" s="190">
        <v>48</v>
      </c>
      <c r="B55" s="115" t="s">
        <v>311</v>
      </c>
      <c r="C55" s="116" t="s">
        <v>312</v>
      </c>
      <c r="D55" s="116" t="s">
        <v>313</v>
      </c>
      <c r="E55" s="117" t="s">
        <v>8</v>
      </c>
      <c r="F55" s="118" t="s">
        <v>314</v>
      </c>
      <c r="G55" s="117" t="s">
        <v>12</v>
      </c>
      <c r="H55" s="117">
        <v>152</v>
      </c>
      <c r="I55" s="119">
        <v>3.43</v>
      </c>
      <c r="J55" s="115" t="s">
        <v>57</v>
      </c>
      <c r="K55" s="159" t="s">
        <v>964</v>
      </c>
      <c r="L55" s="120">
        <v>44418</v>
      </c>
      <c r="M55" s="120">
        <v>45736</v>
      </c>
      <c r="N55" s="380"/>
      <c r="O55" s="24" t="str">
        <f>ROUNDDOWN((M55-L55-(N55*30))/336,0)&amp;" thn; "&amp;ROUNDDOWN(12*((M55-L55-(N55*30))/365-ROUNDDOWN((M55-L55-(N55*30))/365,0)),0)&amp;" bln"</f>
        <v>3 thn; 7 bln</v>
      </c>
      <c r="P55" s="153" t="str">
        <f>LEFT(O55,1)&amp;"."&amp;MID(O55,8,1)</f>
        <v>3.7</v>
      </c>
    </row>
    <row r="56" spans="1:16" s="121" customFormat="1" ht="15.95" customHeight="1" x14ac:dyDescent="0.2">
      <c r="A56" s="190">
        <v>50</v>
      </c>
      <c r="B56" s="115" t="s">
        <v>319</v>
      </c>
      <c r="C56" s="116" t="s">
        <v>320</v>
      </c>
      <c r="D56" s="116" t="s">
        <v>321</v>
      </c>
      <c r="E56" s="117" t="s">
        <v>9</v>
      </c>
      <c r="F56" s="118" t="s">
        <v>322</v>
      </c>
      <c r="G56" s="117" t="s">
        <v>12</v>
      </c>
      <c r="H56" s="117">
        <v>156</v>
      </c>
      <c r="I56" s="119">
        <v>3.42</v>
      </c>
      <c r="J56" s="115" t="s">
        <v>57</v>
      </c>
      <c r="K56" s="159" t="s">
        <v>964</v>
      </c>
      <c r="L56" s="120">
        <v>43691</v>
      </c>
      <c r="M56" s="120">
        <v>45736</v>
      </c>
      <c r="N56" s="380"/>
      <c r="O56" s="24" t="str">
        <f>ROUNDDOWN((M56-L56-(N56*30))/336,0)&amp;" thn; "&amp;ROUNDDOWN(12*((M56-L56-(N56*30))/365-ROUNDDOWN((M56-L56-(N56*30))/365,0)),0)&amp;" bln"</f>
        <v>6 thn; 7 bln</v>
      </c>
      <c r="P56" s="153" t="str">
        <f>LEFT(O56,1)&amp;"."&amp;MID(O56,8,1)</f>
        <v>6.7</v>
      </c>
    </row>
    <row r="57" spans="1:16" s="121" customFormat="1" ht="15.95" customHeight="1" x14ac:dyDescent="0.2">
      <c r="A57" s="190">
        <v>49</v>
      </c>
      <c r="B57" s="115" t="s">
        <v>315</v>
      </c>
      <c r="C57" s="116" t="s">
        <v>316</v>
      </c>
      <c r="D57" s="116" t="s">
        <v>317</v>
      </c>
      <c r="E57" s="117" t="s">
        <v>9</v>
      </c>
      <c r="F57" s="118" t="s">
        <v>318</v>
      </c>
      <c r="G57" s="117" t="s">
        <v>12</v>
      </c>
      <c r="H57" s="117">
        <v>153</v>
      </c>
      <c r="I57" s="119">
        <v>3.42</v>
      </c>
      <c r="J57" s="115" t="s">
        <v>57</v>
      </c>
      <c r="K57" s="159" t="s">
        <v>964</v>
      </c>
      <c r="L57" s="120">
        <v>44088</v>
      </c>
      <c r="M57" s="120">
        <v>45736</v>
      </c>
      <c r="N57" s="380"/>
      <c r="O57" s="24" t="str">
        <f>ROUNDDOWN((M57-L57-(N57*30))/336,0)&amp;" thn; "&amp;ROUNDDOWN(12*((M57-L57-(N57*30))/365-ROUNDDOWN((M57-L57-(N57*30))/365,0)),0)&amp;" bln"</f>
        <v>4 thn; 6 bln</v>
      </c>
      <c r="P57" s="153" t="str">
        <f>LEFT(O57,1)&amp;"."&amp;MID(O57,8,1)</f>
        <v>4.6</v>
      </c>
    </row>
    <row r="58" spans="1:16" s="121" customFormat="1" ht="15.95" customHeight="1" x14ac:dyDescent="0.2">
      <c r="A58" s="190">
        <v>51</v>
      </c>
      <c r="B58" s="115" t="s">
        <v>323</v>
      </c>
      <c r="C58" s="116" t="s">
        <v>324</v>
      </c>
      <c r="D58" s="116" t="s">
        <v>325</v>
      </c>
      <c r="E58" s="117" t="s">
        <v>8</v>
      </c>
      <c r="F58" s="118" t="s">
        <v>326</v>
      </c>
      <c r="G58" s="117" t="s">
        <v>12</v>
      </c>
      <c r="H58" s="117">
        <v>155</v>
      </c>
      <c r="I58" s="119">
        <v>3.41</v>
      </c>
      <c r="J58" s="115" t="s">
        <v>57</v>
      </c>
      <c r="K58" s="159" t="s">
        <v>964</v>
      </c>
      <c r="L58" s="120">
        <v>44418</v>
      </c>
      <c r="M58" s="120">
        <v>45736</v>
      </c>
      <c r="N58" s="380"/>
      <c r="O58" s="24" t="str">
        <f>ROUNDDOWN((M58-L58-(N58*30))/336,0)&amp;" thn; "&amp;ROUNDDOWN(12*((M58-L58-(N58*30))/365-ROUNDDOWN((M58-L58-(N58*30))/365,0)),0)&amp;" bln"</f>
        <v>3 thn; 7 bln</v>
      </c>
      <c r="P58" s="153" t="str">
        <f>LEFT(O58,1)&amp;"."&amp;MID(O58,8,1)</f>
        <v>3.7</v>
      </c>
    </row>
    <row r="59" spans="1:16" s="121" customFormat="1" ht="15.95" customHeight="1" x14ac:dyDescent="0.2">
      <c r="A59" s="190">
        <v>52</v>
      </c>
      <c r="B59" s="115" t="s">
        <v>327</v>
      </c>
      <c r="C59" s="116" t="s">
        <v>328</v>
      </c>
      <c r="D59" s="116" t="s">
        <v>329</v>
      </c>
      <c r="E59" s="117" t="s">
        <v>9</v>
      </c>
      <c r="F59" s="118" t="s">
        <v>330</v>
      </c>
      <c r="G59" s="117" t="s">
        <v>12</v>
      </c>
      <c r="H59" s="117">
        <v>155</v>
      </c>
      <c r="I59" s="119">
        <v>3.4</v>
      </c>
      <c r="J59" s="115" t="s">
        <v>57</v>
      </c>
      <c r="K59" s="159" t="s">
        <v>964</v>
      </c>
      <c r="L59" s="120">
        <v>44418</v>
      </c>
      <c r="M59" s="120">
        <v>45736</v>
      </c>
      <c r="N59" s="380"/>
      <c r="O59" s="24" t="str">
        <f>ROUNDDOWN((M59-L59-(N59*30))/336,0)&amp;" thn; "&amp;ROUNDDOWN(12*((M59-L59-(N59*30))/365-ROUNDDOWN((M59-L59-(N59*30))/365,0)),0)&amp;" bln"</f>
        <v>3 thn; 7 bln</v>
      </c>
      <c r="P59" s="153" t="str">
        <f>LEFT(O59,1)&amp;"."&amp;MID(O59,8,1)</f>
        <v>3.7</v>
      </c>
    </row>
    <row r="60" spans="1:16" s="121" customFormat="1" ht="15.95" customHeight="1" x14ac:dyDescent="0.2">
      <c r="A60" s="190">
        <v>53</v>
      </c>
      <c r="B60" s="115" t="s">
        <v>331</v>
      </c>
      <c r="C60" s="116" t="s">
        <v>332</v>
      </c>
      <c r="D60" s="116" t="s">
        <v>333</v>
      </c>
      <c r="E60" s="117" t="s">
        <v>9</v>
      </c>
      <c r="F60" s="118" t="s">
        <v>334</v>
      </c>
      <c r="G60" s="117" t="s">
        <v>12</v>
      </c>
      <c r="H60" s="117">
        <v>140</v>
      </c>
      <c r="I60" s="119">
        <v>3.4</v>
      </c>
      <c r="J60" s="115" t="s">
        <v>57</v>
      </c>
      <c r="K60" s="159" t="s">
        <v>964</v>
      </c>
      <c r="L60" s="120">
        <v>44418</v>
      </c>
      <c r="M60" s="120">
        <v>45736</v>
      </c>
      <c r="N60" s="380"/>
      <c r="O60" s="24" t="str">
        <f>ROUNDDOWN((M60-L60-(N60*30))/336,0)&amp;" thn; "&amp;ROUNDDOWN(12*((M60-L60-(N60*30))/365-ROUNDDOWN((M60-L60-(N60*30))/365,0)),0)&amp;" bln"</f>
        <v>3 thn; 7 bln</v>
      </c>
      <c r="P60" s="153" t="str">
        <f>LEFT(O60,1)&amp;"."&amp;MID(O60,8,1)</f>
        <v>3.7</v>
      </c>
    </row>
    <row r="61" spans="1:16" s="121" customFormat="1" ht="15.95" customHeight="1" x14ac:dyDescent="0.2">
      <c r="A61" s="190">
        <v>54</v>
      </c>
      <c r="B61" s="115" t="s">
        <v>335</v>
      </c>
      <c r="C61" s="116" t="s">
        <v>336</v>
      </c>
      <c r="D61" s="116" t="s">
        <v>337</v>
      </c>
      <c r="E61" s="117" t="s">
        <v>9</v>
      </c>
      <c r="F61" s="118" t="s">
        <v>338</v>
      </c>
      <c r="G61" s="117" t="s">
        <v>12</v>
      </c>
      <c r="H61" s="117">
        <v>155</v>
      </c>
      <c r="I61" s="119">
        <v>3.39</v>
      </c>
      <c r="J61" s="115" t="s">
        <v>57</v>
      </c>
      <c r="K61" s="159" t="s">
        <v>964</v>
      </c>
      <c r="L61" s="120">
        <v>44418</v>
      </c>
      <c r="M61" s="120">
        <v>45736</v>
      </c>
      <c r="N61" s="380"/>
      <c r="O61" s="24" t="str">
        <f>ROUNDDOWN((M61-L61-(N61*30))/336,0)&amp;" thn; "&amp;ROUNDDOWN(12*((M61-L61-(N61*30))/365-ROUNDDOWN((M61-L61-(N61*30))/365,0)),0)&amp;" bln"</f>
        <v>3 thn; 7 bln</v>
      </c>
      <c r="P61" s="153" t="str">
        <f>LEFT(O61,1)&amp;"."&amp;MID(O61,8,1)</f>
        <v>3.7</v>
      </c>
    </row>
    <row r="62" spans="1:16" s="121" customFormat="1" ht="15.95" customHeight="1" x14ac:dyDescent="0.2">
      <c r="A62" s="190">
        <v>55</v>
      </c>
      <c r="B62" s="115" t="s">
        <v>339</v>
      </c>
      <c r="C62" s="116" t="s">
        <v>340</v>
      </c>
      <c r="D62" s="116" t="s">
        <v>341</v>
      </c>
      <c r="E62" s="117" t="s">
        <v>8</v>
      </c>
      <c r="F62" s="118" t="s">
        <v>342</v>
      </c>
      <c r="G62" s="117" t="s">
        <v>12</v>
      </c>
      <c r="H62" s="117">
        <v>155</v>
      </c>
      <c r="I62" s="119">
        <v>3.39</v>
      </c>
      <c r="J62" s="115" t="s">
        <v>57</v>
      </c>
      <c r="K62" s="159" t="s">
        <v>964</v>
      </c>
      <c r="L62" s="120">
        <v>44418</v>
      </c>
      <c r="M62" s="120">
        <v>45736</v>
      </c>
      <c r="N62" s="380"/>
      <c r="O62" s="24" t="str">
        <f>ROUNDDOWN((M62-L62-(N62*30))/336,0)&amp;" thn; "&amp;ROUNDDOWN(12*((M62-L62-(N62*30))/365-ROUNDDOWN((M62-L62-(N62*30))/365,0)),0)&amp;" bln"</f>
        <v>3 thn; 7 bln</v>
      </c>
      <c r="P62" s="153" t="str">
        <f>LEFT(O62,1)&amp;"."&amp;MID(O62,8,1)</f>
        <v>3.7</v>
      </c>
    </row>
    <row r="63" spans="1:16" s="121" customFormat="1" ht="15.95" customHeight="1" x14ac:dyDescent="0.2">
      <c r="A63" s="190">
        <v>56</v>
      </c>
      <c r="B63" s="115" t="s">
        <v>343</v>
      </c>
      <c r="C63" s="116" t="s">
        <v>344</v>
      </c>
      <c r="D63" s="116" t="s">
        <v>345</v>
      </c>
      <c r="E63" s="117" t="s">
        <v>9</v>
      </c>
      <c r="F63" s="118" t="s">
        <v>346</v>
      </c>
      <c r="G63" s="117" t="s">
        <v>12</v>
      </c>
      <c r="H63" s="117">
        <v>152</v>
      </c>
      <c r="I63" s="119">
        <v>3.38</v>
      </c>
      <c r="J63" s="115" t="s">
        <v>57</v>
      </c>
      <c r="K63" s="159" t="s">
        <v>964</v>
      </c>
      <c r="L63" s="120">
        <v>44418</v>
      </c>
      <c r="M63" s="120">
        <v>45736</v>
      </c>
      <c r="N63" s="380"/>
      <c r="O63" s="24" t="str">
        <f>ROUNDDOWN((M63-L63-(N63*30))/336,0)&amp;" thn; "&amp;ROUNDDOWN(12*((M63-L63-(N63*30))/365-ROUNDDOWN((M63-L63-(N63*30))/365,0)),0)&amp;" bln"</f>
        <v>3 thn; 7 bln</v>
      </c>
      <c r="P63" s="153" t="str">
        <f>LEFT(O63,1)&amp;"."&amp;MID(O63,8,1)</f>
        <v>3.7</v>
      </c>
    </row>
    <row r="64" spans="1:16" s="121" customFormat="1" ht="15.95" customHeight="1" x14ac:dyDescent="0.2">
      <c r="A64" s="190">
        <v>59</v>
      </c>
      <c r="B64" s="115" t="s">
        <v>355</v>
      </c>
      <c r="C64" s="116" t="s">
        <v>356</v>
      </c>
      <c r="D64" s="116" t="s">
        <v>357</v>
      </c>
      <c r="E64" s="117" t="s">
        <v>9</v>
      </c>
      <c r="F64" s="118" t="s">
        <v>358</v>
      </c>
      <c r="G64" s="117" t="s">
        <v>12</v>
      </c>
      <c r="H64" s="117">
        <v>159</v>
      </c>
      <c r="I64" s="119">
        <v>3.37</v>
      </c>
      <c r="J64" s="115" t="s">
        <v>57</v>
      </c>
      <c r="K64" s="159" t="s">
        <v>964</v>
      </c>
      <c r="L64" s="120">
        <v>43691</v>
      </c>
      <c r="M64" s="120">
        <v>45736</v>
      </c>
      <c r="N64" s="380"/>
      <c r="O64" s="24" t="str">
        <f>ROUNDDOWN((M64-L64-(N64*30))/336,0)&amp;" thn; "&amp;ROUNDDOWN(12*((M64-L64-(N64*30))/365-ROUNDDOWN((M64-L64-(N64*30))/365,0)),0)&amp;" bln"</f>
        <v>6 thn; 7 bln</v>
      </c>
      <c r="P64" s="153" t="str">
        <f>LEFT(O64,1)&amp;"."&amp;MID(O64,8,1)</f>
        <v>6.7</v>
      </c>
    </row>
    <row r="65" spans="1:16" s="121" customFormat="1" ht="15.95" customHeight="1" x14ac:dyDescent="0.2">
      <c r="A65" s="190">
        <v>57</v>
      </c>
      <c r="B65" s="115" t="s">
        <v>347</v>
      </c>
      <c r="C65" s="116" t="s">
        <v>348</v>
      </c>
      <c r="D65" s="116" t="s">
        <v>349</v>
      </c>
      <c r="E65" s="117" t="s">
        <v>8</v>
      </c>
      <c r="F65" s="118" t="s">
        <v>350</v>
      </c>
      <c r="G65" s="117" t="s">
        <v>12</v>
      </c>
      <c r="H65" s="117">
        <v>153</v>
      </c>
      <c r="I65" s="119">
        <v>3.37</v>
      </c>
      <c r="J65" s="115" t="s">
        <v>57</v>
      </c>
      <c r="K65" s="159" t="s">
        <v>964</v>
      </c>
      <c r="L65" s="120">
        <v>44088</v>
      </c>
      <c r="M65" s="120">
        <v>45736</v>
      </c>
      <c r="N65" s="380"/>
      <c r="O65" s="24" t="str">
        <f>ROUNDDOWN((M65-L65-(N65*30))/336,0)&amp;" thn; "&amp;ROUNDDOWN(12*((M65-L65-(N65*30))/365-ROUNDDOWN((M65-L65-(N65*30))/365,0)),0)&amp;" bln"</f>
        <v>4 thn; 6 bln</v>
      </c>
      <c r="P65" s="153" t="str">
        <f>LEFT(O65,1)&amp;"."&amp;MID(O65,8,1)</f>
        <v>4.6</v>
      </c>
    </row>
    <row r="66" spans="1:16" s="121" customFormat="1" ht="15.95" customHeight="1" x14ac:dyDescent="0.2">
      <c r="A66" s="190">
        <v>58</v>
      </c>
      <c r="B66" s="115" t="s">
        <v>351</v>
      </c>
      <c r="C66" s="116" t="s">
        <v>352</v>
      </c>
      <c r="D66" s="116" t="s">
        <v>353</v>
      </c>
      <c r="E66" s="117" t="s">
        <v>9</v>
      </c>
      <c r="F66" s="118" t="s">
        <v>354</v>
      </c>
      <c r="G66" s="117" t="s">
        <v>12</v>
      </c>
      <c r="H66" s="117">
        <v>152</v>
      </c>
      <c r="I66" s="119">
        <v>3.37</v>
      </c>
      <c r="J66" s="115" t="s">
        <v>57</v>
      </c>
      <c r="K66" s="159" t="s">
        <v>964</v>
      </c>
      <c r="L66" s="120">
        <v>44418</v>
      </c>
      <c r="M66" s="120">
        <v>45736</v>
      </c>
      <c r="N66" s="380"/>
      <c r="O66" s="24" t="str">
        <f>ROUNDDOWN((M66-L66-(N66*30))/336,0)&amp;" thn; "&amp;ROUNDDOWN(12*((M66-L66-(N66*30))/365-ROUNDDOWN((M66-L66-(N66*30))/365,0)),0)&amp;" bln"</f>
        <v>3 thn; 7 bln</v>
      </c>
      <c r="P66" s="153" t="str">
        <f>LEFT(O66,1)&amp;"."&amp;MID(O66,8,1)</f>
        <v>3.7</v>
      </c>
    </row>
    <row r="67" spans="1:16" s="121" customFormat="1" ht="15.95" customHeight="1" x14ac:dyDescent="0.2">
      <c r="A67" s="190">
        <v>60</v>
      </c>
      <c r="B67" s="115" t="s">
        <v>359</v>
      </c>
      <c r="C67" s="116" t="s">
        <v>360</v>
      </c>
      <c r="D67" s="116" t="s">
        <v>361</v>
      </c>
      <c r="E67" s="117" t="s">
        <v>8</v>
      </c>
      <c r="F67" s="118" t="s">
        <v>362</v>
      </c>
      <c r="G67" s="117" t="s">
        <v>12</v>
      </c>
      <c r="H67" s="117">
        <v>152</v>
      </c>
      <c r="I67" s="119">
        <v>3.35</v>
      </c>
      <c r="J67" s="115" t="s">
        <v>57</v>
      </c>
      <c r="K67" s="159" t="s">
        <v>964</v>
      </c>
      <c r="L67" s="120">
        <v>44418</v>
      </c>
      <c r="M67" s="120">
        <v>45736</v>
      </c>
      <c r="N67" s="380"/>
      <c r="O67" s="24" t="str">
        <f>ROUNDDOWN((M67-L67-(N67*30))/336,0)&amp;" thn; "&amp;ROUNDDOWN(12*((M67-L67-(N67*30))/365-ROUNDDOWN((M67-L67-(N67*30))/365,0)),0)&amp;" bln"</f>
        <v>3 thn; 7 bln</v>
      </c>
      <c r="P67" s="153" t="str">
        <f>LEFT(O67,1)&amp;"."&amp;MID(O67,8,1)</f>
        <v>3.7</v>
      </c>
    </row>
    <row r="68" spans="1:16" s="121" customFormat="1" ht="15.95" customHeight="1" x14ac:dyDescent="0.2">
      <c r="A68" s="190">
        <v>61</v>
      </c>
      <c r="B68" s="115" t="s">
        <v>363</v>
      </c>
      <c r="C68" s="116" t="s">
        <v>364</v>
      </c>
      <c r="D68" s="116" t="s">
        <v>365</v>
      </c>
      <c r="E68" s="117" t="s">
        <v>9</v>
      </c>
      <c r="F68" s="118" t="s">
        <v>366</v>
      </c>
      <c r="G68" s="117" t="s">
        <v>12</v>
      </c>
      <c r="H68" s="117">
        <v>152</v>
      </c>
      <c r="I68" s="119">
        <v>3.34</v>
      </c>
      <c r="J68" s="115" t="s">
        <v>57</v>
      </c>
      <c r="K68" s="159" t="s">
        <v>964</v>
      </c>
      <c r="L68" s="120">
        <v>44418</v>
      </c>
      <c r="M68" s="120">
        <v>45736</v>
      </c>
      <c r="N68" s="380"/>
      <c r="O68" s="24" t="str">
        <f>ROUNDDOWN((M68-L68-(N68*30))/336,0)&amp;" thn; "&amp;ROUNDDOWN(12*((M68-L68-(N68*30))/365-ROUNDDOWN((M68-L68-(N68*30))/365,0)),0)&amp;" bln"</f>
        <v>3 thn; 7 bln</v>
      </c>
      <c r="P68" s="153" t="str">
        <f>LEFT(O68,1)&amp;"."&amp;MID(O68,8,1)</f>
        <v>3.7</v>
      </c>
    </row>
    <row r="69" spans="1:16" s="121" customFormat="1" ht="15.95" customHeight="1" x14ac:dyDescent="0.2">
      <c r="A69" s="190">
        <v>63</v>
      </c>
      <c r="B69" s="115" t="s">
        <v>371</v>
      </c>
      <c r="C69" s="116" t="s">
        <v>372</v>
      </c>
      <c r="D69" s="116" t="s">
        <v>373</v>
      </c>
      <c r="E69" s="117" t="s">
        <v>9</v>
      </c>
      <c r="F69" s="118" t="s">
        <v>374</v>
      </c>
      <c r="G69" s="117" t="s">
        <v>12</v>
      </c>
      <c r="H69" s="117">
        <v>156</v>
      </c>
      <c r="I69" s="119">
        <v>3.32</v>
      </c>
      <c r="J69" s="115" t="s">
        <v>57</v>
      </c>
      <c r="K69" s="159" t="s">
        <v>964</v>
      </c>
      <c r="L69" s="120">
        <v>44088</v>
      </c>
      <c r="M69" s="120">
        <v>45736</v>
      </c>
      <c r="N69" s="380"/>
      <c r="O69" s="24" t="str">
        <f>ROUNDDOWN((M69-L69-(N69*30))/336,0)&amp;" thn; "&amp;ROUNDDOWN(12*((M69-L69-(N69*30))/365-ROUNDDOWN((M69-L69-(N69*30))/365,0)),0)&amp;" bln"</f>
        <v>4 thn; 6 bln</v>
      </c>
      <c r="P69" s="153" t="str">
        <f>LEFT(O69,1)&amp;"."&amp;MID(O69,8,1)</f>
        <v>4.6</v>
      </c>
    </row>
    <row r="70" spans="1:16" s="121" customFormat="1" ht="15.95" customHeight="1" x14ac:dyDescent="0.2">
      <c r="A70" s="190">
        <v>62</v>
      </c>
      <c r="B70" s="115" t="s">
        <v>367</v>
      </c>
      <c r="C70" s="116" t="s">
        <v>368</v>
      </c>
      <c r="D70" s="116" t="s">
        <v>369</v>
      </c>
      <c r="E70" s="117" t="s">
        <v>9</v>
      </c>
      <c r="F70" s="118" t="s">
        <v>370</v>
      </c>
      <c r="G70" s="117" t="s">
        <v>12</v>
      </c>
      <c r="H70" s="117">
        <v>152</v>
      </c>
      <c r="I70" s="119">
        <v>3.32</v>
      </c>
      <c r="J70" s="115" t="s">
        <v>57</v>
      </c>
      <c r="K70" s="159" t="s">
        <v>964</v>
      </c>
      <c r="L70" s="120">
        <v>44418</v>
      </c>
      <c r="M70" s="120">
        <v>45736</v>
      </c>
      <c r="N70" s="380"/>
      <c r="O70" s="24" t="str">
        <f>ROUNDDOWN((M70-L70-(N70*30))/336,0)&amp;" thn; "&amp;ROUNDDOWN(12*((M70-L70-(N70*30))/365-ROUNDDOWN((M70-L70-(N70*30))/365,0)),0)&amp;" bln"</f>
        <v>3 thn; 7 bln</v>
      </c>
      <c r="P70" s="153" t="str">
        <f>LEFT(O70,1)&amp;"."&amp;MID(O70,8,1)</f>
        <v>3.7</v>
      </c>
    </row>
    <row r="71" spans="1:16" s="121" customFormat="1" ht="15.95" customHeight="1" x14ac:dyDescent="0.2">
      <c r="A71" s="190">
        <v>65</v>
      </c>
      <c r="B71" s="115" t="s">
        <v>379</v>
      </c>
      <c r="C71" s="116" t="s">
        <v>380</v>
      </c>
      <c r="D71" s="116" t="s">
        <v>381</v>
      </c>
      <c r="E71" s="117" t="s">
        <v>9</v>
      </c>
      <c r="F71" s="118" t="s">
        <v>382</v>
      </c>
      <c r="G71" s="117" t="s">
        <v>12</v>
      </c>
      <c r="H71" s="117">
        <v>156</v>
      </c>
      <c r="I71" s="119">
        <v>3.3</v>
      </c>
      <c r="J71" s="115" t="s">
        <v>57</v>
      </c>
      <c r="K71" s="159" t="s">
        <v>964</v>
      </c>
      <c r="L71" s="120">
        <v>43691</v>
      </c>
      <c r="M71" s="120">
        <v>45736</v>
      </c>
      <c r="N71" s="380"/>
      <c r="O71" s="24" t="str">
        <f>ROUNDDOWN((M71-L71-(N71*30))/336,0)&amp;" thn; "&amp;ROUNDDOWN(12*((M71-L71-(N71*30))/365-ROUNDDOWN((M71-L71-(N71*30))/365,0)),0)&amp;" bln"</f>
        <v>6 thn; 7 bln</v>
      </c>
      <c r="P71" s="153" t="str">
        <f>LEFT(O71,1)&amp;"."&amp;MID(O71,8,1)</f>
        <v>6.7</v>
      </c>
    </row>
    <row r="72" spans="1:16" s="121" customFormat="1" ht="15.95" customHeight="1" x14ac:dyDescent="0.2">
      <c r="A72" s="190">
        <v>64</v>
      </c>
      <c r="B72" s="115" t="s">
        <v>375</v>
      </c>
      <c r="C72" s="116" t="s">
        <v>376</v>
      </c>
      <c r="D72" s="116" t="s">
        <v>377</v>
      </c>
      <c r="E72" s="117" t="s">
        <v>9</v>
      </c>
      <c r="F72" s="118" t="s">
        <v>378</v>
      </c>
      <c r="G72" s="117" t="s">
        <v>12</v>
      </c>
      <c r="H72" s="117">
        <v>156</v>
      </c>
      <c r="I72" s="119">
        <v>3.3</v>
      </c>
      <c r="J72" s="115" t="s">
        <v>57</v>
      </c>
      <c r="K72" s="159" t="s">
        <v>964</v>
      </c>
      <c r="L72" s="120">
        <v>44088</v>
      </c>
      <c r="M72" s="120">
        <v>45736</v>
      </c>
      <c r="N72" s="380"/>
      <c r="O72" s="24" t="str">
        <f>ROUNDDOWN((M72-L72-(N72*30))/336,0)&amp;" thn; "&amp;ROUNDDOWN(12*((M72-L72-(N72*30))/365-ROUNDDOWN((M72-L72-(N72*30))/365,0)),0)&amp;" bln"</f>
        <v>4 thn; 6 bln</v>
      </c>
      <c r="P72" s="153" t="str">
        <f>LEFT(O72,1)&amp;"."&amp;MID(O72,8,1)</f>
        <v>4.6</v>
      </c>
    </row>
    <row r="73" spans="1:16" s="121" customFormat="1" ht="15.95" customHeight="1" x14ac:dyDescent="0.2">
      <c r="A73" s="190">
        <v>66</v>
      </c>
      <c r="B73" s="115" t="s">
        <v>383</v>
      </c>
      <c r="C73" s="116" t="s">
        <v>384</v>
      </c>
      <c r="D73" s="116" t="s">
        <v>385</v>
      </c>
      <c r="E73" s="117" t="s">
        <v>8</v>
      </c>
      <c r="F73" s="118" t="s">
        <v>386</v>
      </c>
      <c r="G73" s="117" t="s">
        <v>12</v>
      </c>
      <c r="H73" s="117">
        <v>153</v>
      </c>
      <c r="I73" s="119">
        <v>3.29</v>
      </c>
      <c r="J73" s="115" t="s">
        <v>57</v>
      </c>
      <c r="K73" s="159" t="s">
        <v>964</v>
      </c>
      <c r="L73" s="120">
        <v>44088</v>
      </c>
      <c r="M73" s="120">
        <v>45736</v>
      </c>
      <c r="N73" s="380"/>
      <c r="O73" s="24" t="str">
        <f>ROUNDDOWN((M73-L73-(N73*30))/336,0)&amp;" thn; "&amp;ROUNDDOWN(12*((M73-L73-(N73*30))/365-ROUNDDOWN((M73-L73-(N73*30))/365,0)),0)&amp;" bln"</f>
        <v>4 thn; 6 bln</v>
      </c>
      <c r="P73" s="153" t="str">
        <f>LEFT(O73,1)&amp;"."&amp;MID(O73,8,1)</f>
        <v>4.6</v>
      </c>
    </row>
    <row r="74" spans="1:16" s="121" customFormat="1" ht="15.95" customHeight="1" x14ac:dyDescent="0.2">
      <c r="A74" s="190">
        <v>67</v>
      </c>
      <c r="B74" s="115" t="s">
        <v>387</v>
      </c>
      <c r="C74" s="116" t="s">
        <v>388</v>
      </c>
      <c r="D74" s="116" t="s">
        <v>389</v>
      </c>
      <c r="E74" s="117" t="s">
        <v>9</v>
      </c>
      <c r="F74" s="118" t="s">
        <v>390</v>
      </c>
      <c r="G74" s="117" t="s">
        <v>12</v>
      </c>
      <c r="H74" s="117">
        <v>152</v>
      </c>
      <c r="I74" s="119">
        <v>3.28</v>
      </c>
      <c r="J74" s="115" t="s">
        <v>57</v>
      </c>
      <c r="K74" s="159" t="s">
        <v>964</v>
      </c>
      <c r="L74" s="120">
        <v>44418</v>
      </c>
      <c r="M74" s="120">
        <v>45736</v>
      </c>
      <c r="N74" s="380"/>
      <c r="O74" s="24" t="str">
        <f>ROUNDDOWN((M74-L74-(N74*30))/336,0)&amp;" thn; "&amp;ROUNDDOWN(12*((M74-L74-(N74*30))/365-ROUNDDOWN((M74-L74-(N74*30))/365,0)),0)&amp;" bln"</f>
        <v>3 thn; 7 bln</v>
      </c>
      <c r="P74" s="153" t="str">
        <f>LEFT(O74,1)&amp;"."&amp;MID(O74,8,1)</f>
        <v>3.7</v>
      </c>
    </row>
    <row r="75" spans="1:16" s="121" customFormat="1" ht="15.95" customHeight="1" x14ac:dyDescent="0.2">
      <c r="A75" s="190">
        <v>68</v>
      </c>
      <c r="B75" s="115" t="s">
        <v>391</v>
      </c>
      <c r="C75" s="116" t="s">
        <v>392</v>
      </c>
      <c r="D75" s="116" t="s">
        <v>393</v>
      </c>
      <c r="E75" s="117" t="s">
        <v>9</v>
      </c>
      <c r="F75" s="118" t="s">
        <v>394</v>
      </c>
      <c r="G75" s="117" t="s">
        <v>12</v>
      </c>
      <c r="H75" s="117">
        <v>150</v>
      </c>
      <c r="I75" s="119">
        <v>3.26</v>
      </c>
      <c r="J75" s="115" t="s">
        <v>57</v>
      </c>
      <c r="K75" s="159" t="s">
        <v>964</v>
      </c>
      <c r="L75" s="120">
        <v>43344</v>
      </c>
      <c r="M75" s="120">
        <v>45736</v>
      </c>
      <c r="N75" s="380"/>
      <c r="O75" s="24" t="str">
        <f>ROUNDDOWN((M75-L75-(N75*30))/336,0)&amp;" thn; "&amp;ROUNDDOWN(12*((M75-L75-(N75*30))/365-ROUNDDOWN((M75-L75-(N75*30))/365,0)),0)&amp;" bln"</f>
        <v>7 thn; 6 bln</v>
      </c>
      <c r="P75" s="153" t="str">
        <f>LEFT(O75,1)&amp;"."&amp;MID(O75,8,1)</f>
        <v>7.6</v>
      </c>
    </row>
    <row r="76" spans="1:16" s="121" customFormat="1" ht="15.95" customHeight="1" x14ac:dyDescent="0.2">
      <c r="A76" s="190">
        <v>69</v>
      </c>
      <c r="B76" s="115" t="s">
        <v>395</v>
      </c>
      <c r="C76" s="116" t="s">
        <v>396</v>
      </c>
      <c r="D76" s="116" t="s">
        <v>397</v>
      </c>
      <c r="E76" s="117" t="s">
        <v>8</v>
      </c>
      <c r="F76" s="118" t="s">
        <v>398</v>
      </c>
      <c r="G76" s="117" t="s">
        <v>12</v>
      </c>
      <c r="H76" s="117">
        <v>153</v>
      </c>
      <c r="I76" s="119">
        <v>3.17</v>
      </c>
      <c r="J76" s="115" t="s">
        <v>57</v>
      </c>
      <c r="K76" s="159" t="s">
        <v>964</v>
      </c>
      <c r="L76" s="120">
        <v>44088</v>
      </c>
      <c r="M76" s="120">
        <v>45736</v>
      </c>
      <c r="N76" s="380"/>
      <c r="O76" s="24" t="str">
        <f>ROUNDDOWN((M76-L76-(N76*30))/336,0)&amp;" thn; "&amp;ROUNDDOWN(12*((M76-L76-(N76*30))/365-ROUNDDOWN((M76-L76-(N76*30))/365,0)),0)&amp;" bln"</f>
        <v>4 thn; 6 bln</v>
      </c>
      <c r="P76" s="153" t="str">
        <f>LEFT(O76,1)&amp;"."&amp;MID(O76,8,1)</f>
        <v>4.6</v>
      </c>
    </row>
    <row r="77" spans="1:16" s="121" customFormat="1" ht="15.95" customHeight="1" thickBot="1" x14ac:dyDescent="0.25">
      <c r="A77" s="191">
        <v>70</v>
      </c>
      <c r="B77" s="139" t="s">
        <v>399</v>
      </c>
      <c r="C77" s="140" t="s">
        <v>400</v>
      </c>
      <c r="D77" s="140" t="s">
        <v>401</v>
      </c>
      <c r="E77" s="141" t="s">
        <v>8</v>
      </c>
      <c r="F77" s="142" t="s">
        <v>402</v>
      </c>
      <c r="G77" s="141" t="s">
        <v>12</v>
      </c>
      <c r="H77" s="141">
        <v>156</v>
      </c>
      <c r="I77" s="143">
        <v>3.13</v>
      </c>
      <c r="J77" s="139" t="s">
        <v>57</v>
      </c>
      <c r="K77" s="163" t="s">
        <v>964</v>
      </c>
      <c r="L77" s="144">
        <v>43691</v>
      </c>
      <c r="M77" s="155">
        <v>45736</v>
      </c>
      <c r="N77" s="382"/>
      <c r="O77" s="156" t="str">
        <f>ROUNDDOWN((M77-L77-(N77*30))/336,0)&amp;" thn; "&amp;ROUNDDOWN(12*((M77-L77-(N77*30))/365-ROUNDDOWN((M77-L77-(N77*30))/365,0)),0)&amp;" bln"</f>
        <v>6 thn; 7 bln</v>
      </c>
      <c r="P77" s="157" t="str">
        <f>LEFT(O77,1)&amp;"."&amp;MID(O77,8,1)</f>
        <v>6.7</v>
      </c>
    </row>
    <row r="78" spans="1:16" s="121" customFormat="1" ht="15.95" customHeight="1" x14ac:dyDescent="0.2">
      <c r="A78" s="369"/>
      <c r="B78" s="370"/>
      <c r="C78" s="371"/>
      <c r="D78" s="371"/>
      <c r="E78" s="372"/>
      <c r="F78" s="373"/>
      <c r="G78" s="372"/>
      <c r="H78" s="372"/>
      <c r="I78" s="374"/>
      <c r="J78" s="370"/>
      <c r="K78" s="375"/>
      <c r="L78" s="376"/>
      <c r="M78" s="376"/>
      <c r="N78" s="379"/>
      <c r="O78" s="377"/>
      <c r="P78" s="378"/>
    </row>
    <row r="79" spans="1:16" s="121" customFormat="1" ht="15.95" customHeight="1" thickBot="1" x14ac:dyDescent="0.25">
      <c r="A79" s="389" t="s">
        <v>73</v>
      </c>
      <c r="B79" s="124"/>
      <c r="C79" s="125"/>
      <c r="D79" s="125"/>
      <c r="E79" s="126"/>
      <c r="F79" s="127"/>
      <c r="G79" s="126"/>
      <c r="H79" s="126"/>
      <c r="I79" s="128"/>
      <c r="J79" s="124"/>
      <c r="K79" s="129"/>
      <c r="L79" s="130"/>
      <c r="M79" s="130"/>
      <c r="N79" s="131"/>
      <c r="O79" s="132"/>
      <c r="P79" s="123"/>
    </row>
    <row r="80" spans="1:16" s="121" customFormat="1" ht="15.95" customHeight="1" x14ac:dyDescent="0.2">
      <c r="A80" s="164">
        <v>1</v>
      </c>
      <c r="B80" s="165" t="s">
        <v>403</v>
      </c>
      <c r="C80" s="166" t="s">
        <v>404</v>
      </c>
      <c r="D80" s="167" t="s">
        <v>405</v>
      </c>
      <c r="E80" s="168" t="s">
        <v>9</v>
      </c>
      <c r="F80" s="388" t="s">
        <v>406</v>
      </c>
      <c r="G80" s="165" t="s">
        <v>407</v>
      </c>
      <c r="H80" s="166">
        <v>145</v>
      </c>
      <c r="I80" s="165">
        <v>3.87</v>
      </c>
      <c r="J80" s="165" t="s">
        <v>408</v>
      </c>
      <c r="K80" s="158" t="s">
        <v>964</v>
      </c>
      <c r="L80" s="169">
        <v>44418</v>
      </c>
      <c r="M80" s="169">
        <v>45736</v>
      </c>
      <c r="N80" s="381"/>
      <c r="O80" s="150" t="str">
        <f>ROUNDDOWN((M80-L80-(N80*30))/336,0)&amp;" thn; "&amp;ROUNDDOWN(12*((M80-L80-(N80*30))/365-ROUNDDOWN((M80-L80-(N80*30))/365,0)),0)&amp;" bln"</f>
        <v>3 thn; 7 bln</v>
      </c>
      <c r="P80" s="151" t="str">
        <f>LEFT(O80,1)&amp;"."&amp;MID(O80,8,1)</f>
        <v>3.7</v>
      </c>
    </row>
    <row r="81" spans="1:16" s="121" customFormat="1" ht="15.95" customHeight="1" x14ac:dyDescent="0.2">
      <c r="A81" s="170">
        <v>2</v>
      </c>
      <c r="B81" s="171" t="s">
        <v>409</v>
      </c>
      <c r="C81" s="172" t="s">
        <v>410</v>
      </c>
      <c r="D81" s="173" t="s">
        <v>411</v>
      </c>
      <c r="E81" s="171" t="s">
        <v>9</v>
      </c>
      <c r="F81" s="171" t="s">
        <v>412</v>
      </c>
      <c r="G81" s="171" t="s">
        <v>407</v>
      </c>
      <c r="H81" s="172">
        <v>145</v>
      </c>
      <c r="I81" s="171">
        <v>3.8</v>
      </c>
      <c r="J81" s="171" t="s">
        <v>408</v>
      </c>
      <c r="K81" s="159" t="s">
        <v>964</v>
      </c>
      <c r="L81" s="174">
        <v>44418</v>
      </c>
      <c r="M81" s="174">
        <v>45736</v>
      </c>
      <c r="N81" s="380"/>
      <c r="O81" s="24" t="str">
        <f>ROUNDDOWN((M81-L81-(N81*30))/336,0)&amp;" thn; "&amp;ROUNDDOWN(12*((M81-L81-(N81*30))/365-ROUNDDOWN((M81-L81-(N81*30))/365,0)),0)&amp;" bln"</f>
        <v>3 thn; 7 bln</v>
      </c>
      <c r="P81" s="153" t="str">
        <f>LEFT(O81,1)&amp;"."&amp;MID(O81,8,1)</f>
        <v>3.7</v>
      </c>
    </row>
    <row r="82" spans="1:16" s="121" customFormat="1" ht="15.95" customHeight="1" x14ac:dyDescent="0.2">
      <c r="A82" s="170">
        <v>3</v>
      </c>
      <c r="B82" s="171" t="s">
        <v>413</v>
      </c>
      <c r="C82" s="172" t="s">
        <v>414</v>
      </c>
      <c r="D82" s="173" t="s">
        <v>415</v>
      </c>
      <c r="E82" s="171" t="s">
        <v>9</v>
      </c>
      <c r="F82" s="171" t="s">
        <v>416</v>
      </c>
      <c r="G82" s="171" t="s">
        <v>407</v>
      </c>
      <c r="H82" s="172">
        <v>145</v>
      </c>
      <c r="I82" s="171">
        <v>3.8</v>
      </c>
      <c r="J82" s="171" t="s">
        <v>408</v>
      </c>
      <c r="K82" s="159" t="s">
        <v>964</v>
      </c>
      <c r="L82" s="174">
        <v>44418</v>
      </c>
      <c r="M82" s="174">
        <v>45736</v>
      </c>
      <c r="N82" s="380"/>
      <c r="O82" s="24" t="str">
        <f>ROUNDDOWN((M82-L82-(N82*30))/336,0)&amp;" thn; "&amp;ROUNDDOWN(12*((M82-L82-(N82*30))/365-ROUNDDOWN((M82-L82-(N82*30))/365,0)),0)&amp;" bln"</f>
        <v>3 thn; 7 bln</v>
      </c>
      <c r="P82" s="153" t="str">
        <f>LEFT(O82,1)&amp;"."&amp;MID(O82,8,1)</f>
        <v>3.7</v>
      </c>
    </row>
    <row r="83" spans="1:16" s="121" customFormat="1" ht="15.95" customHeight="1" x14ac:dyDescent="0.2">
      <c r="A83" s="170">
        <v>4</v>
      </c>
      <c r="B83" s="171" t="s">
        <v>417</v>
      </c>
      <c r="C83" s="172" t="s">
        <v>418</v>
      </c>
      <c r="D83" s="173" t="s">
        <v>419</v>
      </c>
      <c r="E83" s="171" t="s">
        <v>9</v>
      </c>
      <c r="F83" s="171" t="s">
        <v>420</v>
      </c>
      <c r="G83" s="171" t="s">
        <v>407</v>
      </c>
      <c r="H83" s="172">
        <v>145</v>
      </c>
      <c r="I83" s="171">
        <v>3.79</v>
      </c>
      <c r="J83" s="171" t="s">
        <v>408</v>
      </c>
      <c r="K83" s="159" t="s">
        <v>964</v>
      </c>
      <c r="L83" s="174">
        <v>44418</v>
      </c>
      <c r="M83" s="174">
        <v>45736</v>
      </c>
      <c r="N83" s="380"/>
      <c r="O83" s="24" t="str">
        <f>ROUNDDOWN((M83-L83-(N83*30))/336,0)&amp;" thn; "&amp;ROUNDDOWN(12*((M83-L83-(N83*30))/365-ROUNDDOWN((M83-L83-(N83*30))/365,0)),0)&amp;" bln"</f>
        <v>3 thn; 7 bln</v>
      </c>
      <c r="P83" s="153" t="str">
        <f>LEFT(O83,1)&amp;"."&amp;MID(O83,8,1)</f>
        <v>3.7</v>
      </c>
    </row>
    <row r="84" spans="1:16" s="121" customFormat="1" ht="15.95" customHeight="1" x14ac:dyDescent="0.2">
      <c r="A84" s="170">
        <v>5</v>
      </c>
      <c r="B84" s="171" t="s">
        <v>421</v>
      </c>
      <c r="C84" s="172" t="s">
        <v>422</v>
      </c>
      <c r="D84" s="173" t="s">
        <v>423</v>
      </c>
      <c r="E84" s="171" t="s">
        <v>9</v>
      </c>
      <c r="F84" s="171" t="s">
        <v>424</v>
      </c>
      <c r="G84" s="171" t="s">
        <v>407</v>
      </c>
      <c r="H84" s="172">
        <v>145</v>
      </c>
      <c r="I84" s="171">
        <v>3.79</v>
      </c>
      <c r="J84" s="171" t="s">
        <v>408</v>
      </c>
      <c r="K84" s="159" t="s">
        <v>964</v>
      </c>
      <c r="L84" s="174">
        <v>44418</v>
      </c>
      <c r="M84" s="174">
        <v>45736</v>
      </c>
      <c r="N84" s="380"/>
      <c r="O84" s="24" t="str">
        <f>ROUNDDOWN((M84-L84-(N84*30))/336,0)&amp;" thn; "&amp;ROUNDDOWN(12*((M84-L84-(N84*30))/365-ROUNDDOWN((M84-L84-(N84*30))/365,0)),0)&amp;" bln"</f>
        <v>3 thn; 7 bln</v>
      </c>
      <c r="P84" s="153" t="str">
        <f>LEFT(O84,1)&amp;"."&amp;MID(O84,8,1)</f>
        <v>3.7</v>
      </c>
    </row>
    <row r="85" spans="1:16" s="121" customFormat="1" ht="15.95" customHeight="1" x14ac:dyDescent="0.2">
      <c r="A85" s="170">
        <v>6</v>
      </c>
      <c r="B85" s="171" t="s">
        <v>425</v>
      </c>
      <c r="C85" s="172" t="s">
        <v>426</v>
      </c>
      <c r="D85" s="173" t="s">
        <v>427</v>
      </c>
      <c r="E85" s="171" t="s">
        <v>8</v>
      </c>
      <c r="F85" s="171" t="s">
        <v>428</v>
      </c>
      <c r="G85" s="171" t="s">
        <v>407</v>
      </c>
      <c r="H85" s="172">
        <v>145</v>
      </c>
      <c r="I85" s="171">
        <v>3.79</v>
      </c>
      <c r="J85" s="171" t="s">
        <v>408</v>
      </c>
      <c r="K85" s="159" t="s">
        <v>964</v>
      </c>
      <c r="L85" s="174">
        <v>44418</v>
      </c>
      <c r="M85" s="174">
        <v>45736</v>
      </c>
      <c r="N85" s="380"/>
      <c r="O85" s="24" t="str">
        <f>ROUNDDOWN((M85-L85-(N85*30))/336,0)&amp;" thn; "&amp;ROUNDDOWN(12*((M85-L85-(N85*30))/365-ROUNDDOWN((M85-L85-(N85*30))/365,0)),0)&amp;" bln"</f>
        <v>3 thn; 7 bln</v>
      </c>
      <c r="P85" s="153" t="str">
        <f>LEFT(O85,1)&amp;"."&amp;MID(O85,8,1)</f>
        <v>3.7</v>
      </c>
    </row>
    <row r="86" spans="1:16" s="121" customFormat="1" ht="15.95" customHeight="1" x14ac:dyDescent="0.2">
      <c r="A86" s="170">
        <v>7</v>
      </c>
      <c r="B86" s="171" t="s">
        <v>429</v>
      </c>
      <c r="C86" s="172" t="s">
        <v>430</v>
      </c>
      <c r="D86" s="173" t="s">
        <v>431</v>
      </c>
      <c r="E86" s="171" t="s">
        <v>9</v>
      </c>
      <c r="F86" s="171" t="s">
        <v>432</v>
      </c>
      <c r="G86" s="171" t="s">
        <v>407</v>
      </c>
      <c r="H86" s="172">
        <v>145</v>
      </c>
      <c r="I86" s="171">
        <v>3.77</v>
      </c>
      <c r="J86" s="171" t="s">
        <v>408</v>
      </c>
      <c r="K86" s="159" t="s">
        <v>964</v>
      </c>
      <c r="L86" s="174">
        <v>44418</v>
      </c>
      <c r="M86" s="174">
        <v>45736</v>
      </c>
      <c r="N86" s="380"/>
      <c r="O86" s="24" t="str">
        <f>ROUNDDOWN((M86-L86-(N86*30))/336,0)&amp;" thn; "&amp;ROUNDDOWN(12*((M86-L86-(N86*30))/365-ROUNDDOWN((M86-L86-(N86*30))/365,0)),0)&amp;" bln"</f>
        <v>3 thn; 7 bln</v>
      </c>
      <c r="P86" s="153" t="str">
        <f>LEFT(O86,1)&amp;"."&amp;MID(O86,8,1)</f>
        <v>3.7</v>
      </c>
    </row>
    <row r="87" spans="1:16" s="121" customFormat="1" ht="15.95" customHeight="1" x14ac:dyDescent="0.2">
      <c r="A87" s="170">
        <v>8</v>
      </c>
      <c r="B87" s="171" t="s">
        <v>433</v>
      </c>
      <c r="C87" s="172" t="s">
        <v>434</v>
      </c>
      <c r="D87" s="173" t="s">
        <v>435</v>
      </c>
      <c r="E87" s="171" t="s">
        <v>9</v>
      </c>
      <c r="F87" s="171" t="s">
        <v>436</v>
      </c>
      <c r="G87" s="171" t="s">
        <v>407</v>
      </c>
      <c r="H87" s="172">
        <v>145</v>
      </c>
      <c r="I87" s="171">
        <v>3.77</v>
      </c>
      <c r="J87" s="171" t="s">
        <v>408</v>
      </c>
      <c r="K87" s="159" t="s">
        <v>964</v>
      </c>
      <c r="L87" s="174">
        <v>44418</v>
      </c>
      <c r="M87" s="174">
        <v>45736</v>
      </c>
      <c r="N87" s="380"/>
      <c r="O87" s="24" t="str">
        <f>ROUNDDOWN((M87-L87-(N87*30))/336,0)&amp;" thn; "&amp;ROUNDDOWN(12*((M87-L87-(N87*30))/365-ROUNDDOWN((M87-L87-(N87*30))/365,0)),0)&amp;" bln"</f>
        <v>3 thn; 7 bln</v>
      </c>
      <c r="P87" s="153" t="str">
        <f>LEFT(O87,1)&amp;"."&amp;MID(O87,8,1)</f>
        <v>3.7</v>
      </c>
    </row>
    <row r="88" spans="1:16" s="121" customFormat="1" ht="15.95" customHeight="1" x14ac:dyDescent="0.2">
      <c r="A88" s="170">
        <v>9</v>
      </c>
      <c r="B88" s="171" t="s">
        <v>437</v>
      </c>
      <c r="C88" s="172" t="s">
        <v>438</v>
      </c>
      <c r="D88" s="173" t="s">
        <v>439</v>
      </c>
      <c r="E88" s="171" t="s">
        <v>9</v>
      </c>
      <c r="F88" s="171" t="s">
        <v>440</v>
      </c>
      <c r="G88" s="171" t="s">
        <v>407</v>
      </c>
      <c r="H88" s="172">
        <v>145</v>
      </c>
      <c r="I88" s="171">
        <v>3.76</v>
      </c>
      <c r="J88" s="171" t="s">
        <v>408</v>
      </c>
      <c r="K88" s="159" t="s">
        <v>964</v>
      </c>
      <c r="L88" s="174">
        <v>44418</v>
      </c>
      <c r="M88" s="174">
        <v>45736</v>
      </c>
      <c r="N88" s="380"/>
      <c r="O88" s="24" t="str">
        <f>ROUNDDOWN((M88-L88-(N88*30))/336,0)&amp;" thn; "&amp;ROUNDDOWN(12*((M88-L88-(N88*30))/365-ROUNDDOWN((M88-L88-(N88*30))/365,0)),0)&amp;" bln"</f>
        <v>3 thn; 7 bln</v>
      </c>
      <c r="P88" s="153" t="str">
        <f>LEFT(O88,1)&amp;"."&amp;MID(O88,8,1)</f>
        <v>3.7</v>
      </c>
    </row>
    <row r="89" spans="1:16" s="121" customFormat="1" ht="15.95" customHeight="1" x14ac:dyDescent="0.2">
      <c r="A89" s="170">
        <v>10</v>
      </c>
      <c r="B89" s="171" t="s">
        <v>441</v>
      </c>
      <c r="C89" s="172" t="s">
        <v>442</v>
      </c>
      <c r="D89" s="173" t="s">
        <v>443</v>
      </c>
      <c r="E89" s="171" t="s">
        <v>9</v>
      </c>
      <c r="F89" s="171" t="s">
        <v>444</v>
      </c>
      <c r="G89" s="171" t="s">
        <v>407</v>
      </c>
      <c r="H89" s="172">
        <v>145</v>
      </c>
      <c r="I89" s="171">
        <v>3.72</v>
      </c>
      <c r="J89" s="171" t="s">
        <v>408</v>
      </c>
      <c r="K89" s="159" t="s">
        <v>964</v>
      </c>
      <c r="L89" s="174">
        <v>44418</v>
      </c>
      <c r="M89" s="174">
        <v>45736</v>
      </c>
      <c r="N89" s="380"/>
      <c r="O89" s="24" t="str">
        <f>ROUNDDOWN((M89-L89-(N89*30))/336,0)&amp;" thn; "&amp;ROUNDDOWN(12*((M89-L89-(N89*30))/365-ROUNDDOWN((M89-L89-(N89*30))/365,0)),0)&amp;" bln"</f>
        <v>3 thn; 7 bln</v>
      </c>
      <c r="P89" s="153" t="str">
        <f>LEFT(O89,1)&amp;"."&amp;MID(O89,8,1)</f>
        <v>3.7</v>
      </c>
    </row>
    <row r="90" spans="1:16" s="121" customFormat="1" ht="15.95" customHeight="1" x14ac:dyDescent="0.2">
      <c r="A90" s="170">
        <v>11</v>
      </c>
      <c r="B90" s="171" t="s">
        <v>445</v>
      </c>
      <c r="C90" s="172" t="s">
        <v>446</v>
      </c>
      <c r="D90" s="173" t="s">
        <v>447</v>
      </c>
      <c r="E90" s="171" t="s">
        <v>9</v>
      </c>
      <c r="F90" s="171" t="s">
        <v>448</v>
      </c>
      <c r="G90" s="171" t="s">
        <v>407</v>
      </c>
      <c r="H90" s="172">
        <v>145</v>
      </c>
      <c r="I90" s="171">
        <v>3.72</v>
      </c>
      <c r="J90" s="171" t="s">
        <v>408</v>
      </c>
      <c r="K90" s="159" t="s">
        <v>964</v>
      </c>
      <c r="L90" s="174">
        <v>44418</v>
      </c>
      <c r="M90" s="174">
        <v>45736</v>
      </c>
      <c r="N90" s="380"/>
      <c r="O90" s="24" t="str">
        <f>ROUNDDOWN((M90-L90-(N90*30))/336,0)&amp;" thn; "&amp;ROUNDDOWN(12*((M90-L90-(N90*30))/365-ROUNDDOWN((M90-L90-(N90*30))/365,0)),0)&amp;" bln"</f>
        <v>3 thn; 7 bln</v>
      </c>
      <c r="P90" s="153" t="str">
        <f>LEFT(O90,1)&amp;"."&amp;MID(O90,8,1)</f>
        <v>3.7</v>
      </c>
    </row>
    <row r="91" spans="1:16" s="121" customFormat="1" ht="15.95" customHeight="1" x14ac:dyDescent="0.2">
      <c r="A91" s="170">
        <v>12</v>
      </c>
      <c r="B91" s="171" t="s">
        <v>449</v>
      </c>
      <c r="C91" s="172" t="s">
        <v>450</v>
      </c>
      <c r="D91" s="173" t="s">
        <v>451</v>
      </c>
      <c r="E91" s="171" t="s">
        <v>9</v>
      </c>
      <c r="F91" s="171" t="s">
        <v>452</v>
      </c>
      <c r="G91" s="171" t="s">
        <v>407</v>
      </c>
      <c r="H91" s="172">
        <v>145</v>
      </c>
      <c r="I91" s="171">
        <v>3.71</v>
      </c>
      <c r="J91" s="171" t="s">
        <v>408</v>
      </c>
      <c r="K91" s="159" t="s">
        <v>964</v>
      </c>
      <c r="L91" s="174">
        <v>44418</v>
      </c>
      <c r="M91" s="174">
        <v>45736</v>
      </c>
      <c r="N91" s="380"/>
      <c r="O91" s="24" t="str">
        <f>ROUNDDOWN((M91-L91-(N91*30))/336,0)&amp;" thn; "&amp;ROUNDDOWN(12*((M91-L91-(N91*30))/365-ROUNDDOWN((M91-L91-(N91*30))/365,0)),0)&amp;" bln"</f>
        <v>3 thn; 7 bln</v>
      </c>
      <c r="P91" s="153" t="str">
        <f>LEFT(O91,1)&amp;"."&amp;MID(O91,8,1)</f>
        <v>3.7</v>
      </c>
    </row>
    <row r="92" spans="1:16" s="121" customFormat="1" ht="15.95" customHeight="1" x14ac:dyDescent="0.2">
      <c r="A92" s="170">
        <v>13</v>
      </c>
      <c r="B92" s="171" t="s">
        <v>453</v>
      </c>
      <c r="C92" s="172" t="s">
        <v>454</v>
      </c>
      <c r="D92" s="173" t="s">
        <v>455</v>
      </c>
      <c r="E92" s="171" t="s">
        <v>9</v>
      </c>
      <c r="F92" s="171" t="s">
        <v>456</v>
      </c>
      <c r="G92" s="171" t="s">
        <v>407</v>
      </c>
      <c r="H92" s="172">
        <v>145</v>
      </c>
      <c r="I92" s="171">
        <v>3.7</v>
      </c>
      <c r="J92" s="171" t="s">
        <v>408</v>
      </c>
      <c r="K92" s="159" t="s">
        <v>964</v>
      </c>
      <c r="L92" s="174">
        <v>44418</v>
      </c>
      <c r="M92" s="174">
        <v>45736</v>
      </c>
      <c r="N92" s="380"/>
      <c r="O92" s="24" t="str">
        <f>ROUNDDOWN((M92-L92-(N92*30))/336,0)&amp;" thn; "&amp;ROUNDDOWN(12*((M92-L92-(N92*30))/365-ROUNDDOWN((M92-L92-(N92*30))/365,0)),0)&amp;" bln"</f>
        <v>3 thn; 7 bln</v>
      </c>
      <c r="P92" s="153" t="str">
        <f>LEFT(O92,1)&amp;"."&amp;MID(O92,8,1)</f>
        <v>3.7</v>
      </c>
    </row>
    <row r="93" spans="1:16" s="121" customFormat="1" ht="15.95" customHeight="1" x14ac:dyDescent="0.2">
      <c r="A93" s="170">
        <v>14</v>
      </c>
      <c r="B93" s="171" t="s">
        <v>457</v>
      </c>
      <c r="C93" s="172" t="s">
        <v>458</v>
      </c>
      <c r="D93" s="173" t="s">
        <v>459</v>
      </c>
      <c r="E93" s="171" t="s">
        <v>8</v>
      </c>
      <c r="F93" s="171" t="s">
        <v>460</v>
      </c>
      <c r="G93" s="171" t="s">
        <v>407</v>
      </c>
      <c r="H93" s="172">
        <v>145</v>
      </c>
      <c r="I93" s="171">
        <v>3.7</v>
      </c>
      <c r="J93" s="171" t="s">
        <v>408</v>
      </c>
      <c r="K93" s="159" t="s">
        <v>964</v>
      </c>
      <c r="L93" s="174">
        <v>44418</v>
      </c>
      <c r="M93" s="174">
        <v>45736</v>
      </c>
      <c r="N93" s="380"/>
      <c r="O93" s="24" t="str">
        <f>ROUNDDOWN((M93-L93-(N93*30))/336,0)&amp;" thn; "&amp;ROUNDDOWN(12*((M93-L93-(N93*30))/365-ROUNDDOWN((M93-L93-(N93*30))/365,0)),0)&amp;" bln"</f>
        <v>3 thn; 7 bln</v>
      </c>
      <c r="P93" s="153" t="str">
        <f>LEFT(O93,1)&amp;"."&amp;MID(O93,8,1)</f>
        <v>3.7</v>
      </c>
    </row>
    <row r="94" spans="1:16" s="121" customFormat="1" ht="15.95" customHeight="1" x14ac:dyDescent="0.2">
      <c r="A94" s="170">
        <v>15</v>
      </c>
      <c r="B94" s="171" t="s">
        <v>461</v>
      </c>
      <c r="C94" s="172" t="s">
        <v>462</v>
      </c>
      <c r="D94" s="173" t="s">
        <v>463</v>
      </c>
      <c r="E94" s="171" t="s">
        <v>9</v>
      </c>
      <c r="F94" s="171" t="s">
        <v>464</v>
      </c>
      <c r="G94" s="171" t="s">
        <v>407</v>
      </c>
      <c r="H94" s="172">
        <v>145</v>
      </c>
      <c r="I94" s="171">
        <v>3.7</v>
      </c>
      <c r="J94" s="171" t="s">
        <v>408</v>
      </c>
      <c r="K94" s="159" t="s">
        <v>964</v>
      </c>
      <c r="L94" s="174">
        <v>44418</v>
      </c>
      <c r="M94" s="174">
        <v>45736</v>
      </c>
      <c r="N94" s="380"/>
      <c r="O94" s="24" t="str">
        <f>ROUNDDOWN((M94-L94-(N94*30))/336,0)&amp;" thn; "&amp;ROUNDDOWN(12*((M94-L94-(N94*30))/365-ROUNDDOWN((M94-L94-(N94*30))/365,0)),0)&amp;" bln"</f>
        <v>3 thn; 7 bln</v>
      </c>
      <c r="P94" s="153" t="str">
        <f>LEFT(O94,1)&amp;"."&amp;MID(O94,8,1)</f>
        <v>3.7</v>
      </c>
    </row>
    <row r="95" spans="1:16" s="121" customFormat="1" ht="15.95" customHeight="1" x14ac:dyDescent="0.2">
      <c r="A95" s="170">
        <v>16</v>
      </c>
      <c r="B95" s="171" t="s">
        <v>465</v>
      </c>
      <c r="C95" s="172" t="s">
        <v>466</v>
      </c>
      <c r="D95" s="173" t="s">
        <v>467</v>
      </c>
      <c r="E95" s="171" t="s">
        <v>9</v>
      </c>
      <c r="F95" s="171" t="s">
        <v>468</v>
      </c>
      <c r="G95" s="171" t="s">
        <v>407</v>
      </c>
      <c r="H95" s="172">
        <v>145</v>
      </c>
      <c r="I95" s="171">
        <v>3.7</v>
      </c>
      <c r="J95" s="171" t="s">
        <v>408</v>
      </c>
      <c r="K95" s="159" t="s">
        <v>964</v>
      </c>
      <c r="L95" s="174">
        <v>44418</v>
      </c>
      <c r="M95" s="174">
        <v>45736</v>
      </c>
      <c r="N95" s="380"/>
      <c r="O95" s="24" t="str">
        <f>ROUNDDOWN((M95-L95-(N95*30))/336,0)&amp;" thn; "&amp;ROUNDDOWN(12*((M95-L95-(N95*30))/365-ROUNDDOWN((M95-L95-(N95*30))/365,0)),0)&amp;" bln"</f>
        <v>3 thn; 7 bln</v>
      </c>
      <c r="P95" s="153" t="str">
        <f>LEFT(O95,1)&amp;"."&amp;MID(O95,8,1)</f>
        <v>3.7</v>
      </c>
    </row>
    <row r="96" spans="1:16" s="121" customFormat="1" ht="15.95" customHeight="1" x14ac:dyDescent="0.2">
      <c r="A96" s="170">
        <v>17</v>
      </c>
      <c r="B96" s="171" t="s">
        <v>469</v>
      </c>
      <c r="C96" s="172" t="s">
        <v>470</v>
      </c>
      <c r="D96" s="173" t="s">
        <v>471</v>
      </c>
      <c r="E96" s="171" t="s">
        <v>8</v>
      </c>
      <c r="F96" s="171" t="s">
        <v>472</v>
      </c>
      <c r="G96" s="171" t="s">
        <v>407</v>
      </c>
      <c r="H96" s="172">
        <v>145</v>
      </c>
      <c r="I96" s="171">
        <v>3.66</v>
      </c>
      <c r="J96" s="171" t="s">
        <v>408</v>
      </c>
      <c r="K96" s="159" t="s">
        <v>964</v>
      </c>
      <c r="L96" s="174">
        <v>44418</v>
      </c>
      <c r="M96" s="174">
        <v>45736</v>
      </c>
      <c r="N96" s="380"/>
      <c r="O96" s="24" t="str">
        <f>ROUNDDOWN((M96-L96-(N96*30))/336,0)&amp;" thn; "&amp;ROUNDDOWN(12*((M96-L96-(N96*30))/365-ROUNDDOWN((M96-L96-(N96*30))/365,0)),0)&amp;" bln"</f>
        <v>3 thn; 7 bln</v>
      </c>
      <c r="P96" s="153" t="str">
        <f>LEFT(O96,1)&amp;"."&amp;MID(O96,8,1)</f>
        <v>3.7</v>
      </c>
    </row>
    <row r="97" spans="1:16" s="121" customFormat="1" ht="15.95" customHeight="1" x14ac:dyDescent="0.2">
      <c r="A97" s="170">
        <v>18</v>
      </c>
      <c r="B97" s="171" t="s">
        <v>473</v>
      </c>
      <c r="C97" s="172" t="s">
        <v>474</v>
      </c>
      <c r="D97" s="173" t="s">
        <v>475</v>
      </c>
      <c r="E97" s="171" t="s">
        <v>9</v>
      </c>
      <c r="F97" s="171" t="s">
        <v>476</v>
      </c>
      <c r="G97" s="171" t="s">
        <v>407</v>
      </c>
      <c r="H97" s="172">
        <v>148</v>
      </c>
      <c r="I97" s="171">
        <v>3.66</v>
      </c>
      <c r="J97" s="171" t="s">
        <v>408</v>
      </c>
      <c r="K97" s="159" t="s">
        <v>964</v>
      </c>
      <c r="L97" s="174">
        <v>44418</v>
      </c>
      <c r="M97" s="174">
        <v>45736</v>
      </c>
      <c r="N97" s="380"/>
      <c r="O97" s="24" t="str">
        <f>ROUNDDOWN((M97-L97-(N97*30))/336,0)&amp;" thn; "&amp;ROUNDDOWN(12*((M97-L97-(N97*30))/365-ROUNDDOWN((M97-L97-(N97*30))/365,0)),0)&amp;" bln"</f>
        <v>3 thn; 7 bln</v>
      </c>
      <c r="P97" s="153" t="str">
        <f>LEFT(O97,1)&amp;"."&amp;MID(O97,8,1)</f>
        <v>3.7</v>
      </c>
    </row>
    <row r="98" spans="1:16" s="121" customFormat="1" ht="15.95" customHeight="1" x14ac:dyDescent="0.2">
      <c r="A98" s="170">
        <v>19</v>
      </c>
      <c r="B98" s="171" t="s">
        <v>477</v>
      </c>
      <c r="C98" s="172" t="s">
        <v>478</v>
      </c>
      <c r="D98" s="173" t="s">
        <v>479</v>
      </c>
      <c r="E98" s="171" t="s">
        <v>9</v>
      </c>
      <c r="F98" s="171" t="s">
        <v>480</v>
      </c>
      <c r="G98" s="171" t="s">
        <v>407</v>
      </c>
      <c r="H98" s="172">
        <v>145</v>
      </c>
      <c r="I98" s="171">
        <v>3.65</v>
      </c>
      <c r="J98" s="171" t="s">
        <v>408</v>
      </c>
      <c r="K98" s="159" t="s">
        <v>964</v>
      </c>
      <c r="L98" s="174">
        <v>44418</v>
      </c>
      <c r="M98" s="174">
        <v>45736</v>
      </c>
      <c r="N98" s="380"/>
      <c r="O98" s="24" t="str">
        <f>ROUNDDOWN((M98-L98-(N98*30))/336,0)&amp;" thn; "&amp;ROUNDDOWN(12*((M98-L98-(N98*30))/365-ROUNDDOWN((M98-L98-(N98*30))/365,0)),0)&amp;" bln"</f>
        <v>3 thn; 7 bln</v>
      </c>
      <c r="P98" s="153" t="str">
        <f>LEFT(O98,1)&amp;"."&amp;MID(O98,8,1)</f>
        <v>3.7</v>
      </c>
    </row>
    <row r="99" spans="1:16" s="121" customFormat="1" ht="15.95" customHeight="1" x14ac:dyDescent="0.2">
      <c r="A99" s="170">
        <v>20</v>
      </c>
      <c r="B99" s="171" t="s">
        <v>481</v>
      </c>
      <c r="C99" s="172" t="s">
        <v>482</v>
      </c>
      <c r="D99" s="173" t="s">
        <v>483</v>
      </c>
      <c r="E99" s="171" t="s">
        <v>9</v>
      </c>
      <c r="F99" s="171" t="s">
        <v>484</v>
      </c>
      <c r="G99" s="171" t="s">
        <v>407</v>
      </c>
      <c r="H99" s="172">
        <v>148</v>
      </c>
      <c r="I99" s="171">
        <v>3.58</v>
      </c>
      <c r="J99" s="171" t="s">
        <v>408</v>
      </c>
      <c r="K99" s="159" t="s">
        <v>964</v>
      </c>
      <c r="L99" s="174">
        <v>44418</v>
      </c>
      <c r="M99" s="174">
        <v>45736</v>
      </c>
      <c r="N99" s="380"/>
      <c r="O99" s="24" t="str">
        <f>ROUNDDOWN((M99-L99-(N99*30))/336,0)&amp;" thn; "&amp;ROUNDDOWN(12*((M99-L99-(N99*30))/365-ROUNDDOWN((M99-L99-(N99*30))/365,0)),0)&amp;" bln"</f>
        <v>3 thn; 7 bln</v>
      </c>
      <c r="P99" s="153" t="str">
        <f>LEFT(O99,1)&amp;"."&amp;MID(O99,8,1)</f>
        <v>3.7</v>
      </c>
    </row>
    <row r="100" spans="1:16" s="121" customFormat="1" ht="15.95" customHeight="1" x14ac:dyDescent="0.2">
      <c r="A100" s="170">
        <v>21</v>
      </c>
      <c r="B100" s="171" t="s">
        <v>485</v>
      </c>
      <c r="C100" s="172" t="s">
        <v>486</v>
      </c>
      <c r="D100" s="173" t="s">
        <v>487</v>
      </c>
      <c r="E100" s="171" t="s">
        <v>9</v>
      </c>
      <c r="F100" s="171" t="s">
        <v>488</v>
      </c>
      <c r="G100" s="171" t="s">
        <v>407</v>
      </c>
      <c r="H100" s="172">
        <v>145</v>
      </c>
      <c r="I100" s="171">
        <v>3.81</v>
      </c>
      <c r="J100" s="171" t="s">
        <v>57</v>
      </c>
      <c r="K100" s="159" t="s">
        <v>964</v>
      </c>
      <c r="L100" s="174">
        <v>44418</v>
      </c>
      <c r="M100" s="174">
        <v>45736</v>
      </c>
      <c r="N100" s="380"/>
      <c r="O100" s="24" t="str">
        <f>ROUNDDOWN((M100-L100-(N100*30))/336,0)&amp;" thn; "&amp;ROUNDDOWN(12*((M100-L100-(N100*30))/365-ROUNDDOWN((M100-L100-(N100*30))/365,0)),0)&amp;" bln"</f>
        <v>3 thn; 7 bln</v>
      </c>
      <c r="P100" s="153" t="str">
        <f>LEFT(O100,1)&amp;"."&amp;MID(O100,8,1)</f>
        <v>3.7</v>
      </c>
    </row>
    <row r="101" spans="1:16" s="121" customFormat="1" ht="15.95" customHeight="1" x14ac:dyDescent="0.2">
      <c r="A101" s="170">
        <v>22</v>
      </c>
      <c r="B101" s="171" t="s">
        <v>489</v>
      </c>
      <c r="C101" s="172" t="s">
        <v>490</v>
      </c>
      <c r="D101" s="173" t="s">
        <v>491</v>
      </c>
      <c r="E101" s="171" t="s">
        <v>9</v>
      </c>
      <c r="F101" s="171" t="s">
        <v>492</v>
      </c>
      <c r="G101" s="171" t="s">
        <v>407</v>
      </c>
      <c r="H101" s="172">
        <v>145</v>
      </c>
      <c r="I101" s="171">
        <v>3.72</v>
      </c>
      <c r="J101" s="171" t="s">
        <v>57</v>
      </c>
      <c r="K101" s="159" t="s">
        <v>964</v>
      </c>
      <c r="L101" s="174">
        <v>44418</v>
      </c>
      <c r="M101" s="174">
        <v>45736</v>
      </c>
      <c r="N101" s="380"/>
      <c r="O101" s="24" t="str">
        <f>ROUNDDOWN((M101-L101-(N101*30))/336,0)&amp;" thn; "&amp;ROUNDDOWN(12*((M101-L101-(N101*30))/365-ROUNDDOWN((M101-L101-(N101*30))/365,0)),0)&amp;" bln"</f>
        <v>3 thn; 7 bln</v>
      </c>
      <c r="P101" s="153" t="str">
        <f>LEFT(O101,1)&amp;"."&amp;MID(O101,8,1)</f>
        <v>3.7</v>
      </c>
    </row>
    <row r="102" spans="1:16" s="121" customFormat="1" ht="15.95" customHeight="1" x14ac:dyDescent="0.2">
      <c r="A102" s="175">
        <v>23</v>
      </c>
      <c r="B102" s="176" t="s">
        <v>493</v>
      </c>
      <c r="C102" s="177" t="s">
        <v>494</v>
      </c>
      <c r="D102" s="173" t="s">
        <v>495</v>
      </c>
      <c r="E102" s="176" t="s">
        <v>8</v>
      </c>
      <c r="F102" s="177" t="s">
        <v>496</v>
      </c>
      <c r="G102" s="177" t="s">
        <v>407</v>
      </c>
      <c r="H102" s="177">
        <v>145</v>
      </c>
      <c r="I102" s="177">
        <v>3.7</v>
      </c>
      <c r="J102" s="177" t="s">
        <v>57</v>
      </c>
      <c r="K102" s="159" t="s">
        <v>964</v>
      </c>
      <c r="L102" s="174">
        <v>44418</v>
      </c>
      <c r="M102" s="174">
        <v>45736</v>
      </c>
      <c r="N102" s="380"/>
      <c r="O102" s="24" t="str">
        <f>ROUNDDOWN((M102-L102-(N102*30))/336,0)&amp;" thn; "&amp;ROUNDDOWN(12*((M102-L102-(N102*30))/365-ROUNDDOWN((M102-L102-(N102*30))/365,0)),0)&amp;" bln"</f>
        <v>3 thn; 7 bln</v>
      </c>
      <c r="P102" s="153" t="str">
        <f>LEFT(O102,1)&amp;"."&amp;MID(O102,8,1)</f>
        <v>3.7</v>
      </c>
    </row>
    <row r="103" spans="1:16" s="121" customFormat="1" ht="15.95" customHeight="1" x14ac:dyDescent="0.2">
      <c r="A103" s="170">
        <v>24</v>
      </c>
      <c r="B103" s="171" t="s">
        <v>497</v>
      </c>
      <c r="C103" s="172" t="s">
        <v>498</v>
      </c>
      <c r="D103" s="173" t="s">
        <v>499</v>
      </c>
      <c r="E103" s="171" t="s">
        <v>9</v>
      </c>
      <c r="F103" s="171" t="s">
        <v>500</v>
      </c>
      <c r="G103" s="171" t="s">
        <v>407</v>
      </c>
      <c r="H103" s="172">
        <v>145</v>
      </c>
      <c r="I103" s="171">
        <v>3.7</v>
      </c>
      <c r="J103" s="171" t="s">
        <v>57</v>
      </c>
      <c r="K103" s="159" t="s">
        <v>964</v>
      </c>
      <c r="L103" s="174">
        <v>44418</v>
      </c>
      <c r="M103" s="174">
        <v>45736</v>
      </c>
      <c r="N103" s="380"/>
      <c r="O103" s="24" t="str">
        <f>ROUNDDOWN((M103-L103-(N103*30))/336,0)&amp;" thn; "&amp;ROUNDDOWN(12*((M103-L103-(N103*30))/365-ROUNDDOWN((M103-L103-(N103*30))/365,0)),0)&amp;" bln"</f>
        <v>3 thn; 7 bln</v>
      </c>
      <c r="P103" s="153" t="str">
        <f>LEFT(O103,1)&amp;"."&amp;MID(O103,8,1)</f>
        <v>3.7</v>
      </c>
    </row>
    <row r="104" spans="1:16" s="121" customFormat="1" ht="15.95" customHeight="1" x14ac:dyDescent="0.2">
      <c r="A104" s="170">
        <v>25</v>
      </c>
      <c r="B104" s="171" t="s">
        <v>501</v>
      </c>
      <c r="C104" s="172" t="s">
        <v>502</v>
      </c>
      <c r="D104" s="173" t="s">
        <v>503</v>
      </c>
      <c r="E104" s="171" t="s">
        <v>9</v>
      </c>
      <c r="F104" s="171" t="s">
        <v>504</v>
      </c>
      <c r="G104" s="171" t="s">
        <v>407</v>
      </c>
      <c r="H104" s="172">
        <v>145</v>
      </c>
      <c r="I104" s="171">
        <v>3.67</v>
      </c>
      <c r="J104" s="171" t="s">
        <v>57</v>
      </c>
      <c r="K104" s="159" t="s">
        <v>964</v>
      </c>
      <c r="L104" s="174">
        <v>44418</v>
      </c>
      <c r="M104" s="174">
        <v>45736</v>
      </c>
      <c r="N104" s="380"/>
      <c r="O104" s="24" t="str">
        <f>ROUNDDOWN((M104-L104-(N104*30))/336,0)&amp;" thn; "&amp;ROUNDDOWN(12*((M104-L104-(N104*30))/365-ROUNDDOWN((M104-L104-(N104*30))/365,0)),0)&amp;" bln"</f>
        <v>3 thn; 7 bln</v>
      </c>
      <c r="P104" s="153" t="str">
        <f>LEFT(O104,1)&amp;"."&amp;MID(O104,8,1)</f>
        <v>3.7</v>
      </c>
    </row>
    <row r="105" spans="1:16" s="121" customFormat="1" ht="15.95" customHeight="1" x14ac:dyDescent="0.2">
      <c r="A105" s="170">
        <v>26</v>
      </c>
      <c r="B105" s="171" t="s">
        <v>505</v>
      </c>
      <c r="C105" s="172" t="s">
        <v>506</v>
      </c>
      <c r="D105" s="173" t="s">
        <v>507</v>
      </c>
      <c r="E105" s="171" t="s">
        <v>9</v>
      </c>
      <c r="F105" s="171" t="s">
        <v>508</v>
      </c>
      <c r="G105" s="171" t="s">
        <v>407</v>
      </c>
      <c r="H105" s="172">
        <v>145</v>
      </c>
      <c r="I105" s="171">
        <v>3.65</v>
      </c>
      <c r="J105" s="171" t="s">
        <v>57</v>
      </c>
      <c r="K105" s="159" t="s">
        <v>964</v>
      </c>
      <c r="L105" s="174">
        <v>44418</v>
      </c>
      <c r="M105" s="174">
        <v>45736</v>
      </c>
      <c r="N105" s="380"/>
      <c r="O105" s="24" t="str">
        <f>ROUNDDOWN((M105-L105-(N105*30))/336,0)&amp;" thn; "&amp;ROUNDDOWN(12*((M105-L105-(N105*30))/365-ROUNDDOWN((M105-L105-(N105*30))/365,0)),0)&amp;" bln"</f>
        <v>3 thn; 7 bln</v>
      </c>
      <c r="P105" s="153" t="str">
        <f>LEFT(O105,1)&amp;"."&amp;MID(O105,8,1)</f>
        <v>3.7</v>
      </c>
    </row>
    <row r="106" spans="1:16" s="121" customFormat="1" ht="15.95" customHeight="1" x14ac:dyDescent="0.2">
      <c r="A106" s="170">
        <v>27</v>
      </c>
      <c r="B106" s="171" t="s">
        <v>509</v>
      </c>
      <c r="C106" s="172" t="s">
        <v>510</v>
      </c>
      <c r="D106" s="173" t="s">
        <v>511</v>
      </c>
      <c r="E106" s="171" t="s">
        <v>9</v>
      </c>
      <c r="F106" s="171" t="s">
        <v>512</v>
      </c>
      <c r="G106" s="171" t="s">
        <v>407</v>
      </c>
      <c r="H106" s="172">
        <v>145</v>
      </c>
      <c r="I106" s="171">
        <v>3.63</v>
      </c>
      <c r="J106" s="171" t="s">
        <v>57</v>
      </c>
      <c r="K106" s="159" t="s">
        <v>964</v>
      </c>
      <c r="L106" s="174">
        <v>44418</v>
      </c>
      <c r="M106" s="174">
        <v>45736</v>
      </c>
      <c r="N106" s="380"/>
      <c r="O106" s="24" t="str">
        <f>ROUNDDOWN((M106-L106-(N106*30))/336,0)&amp;" thn; "&amp;ROUNDDOWN(12*((M106-L106-(N106*30))/365-ROUNDDOWN((M106-L106-(N106*30))/365,0)),0)&amp;" bln"</f>
        <v>3 thn; 7 bln</v>
      </c>
      <c r="P106" s="153" t="str">
        <f>LEFT(O106,1)&amp;"."&amp;MID(O106,8,1)</f>
        <v>3.7</v>
      </c>
    </row>
    <row r="107" spans="1:16" s="121" customFormat="1" ht="15.95" customHeight="1" x14ac:dyDescent="0.2">
      <c r="A107" s="170">
        <v>28</v>
      </c>
      <c r="B107" s="171" t="s">
        <v>513</v>
      </c>
      <c r="C107" s="172" t="s">
        <v>514</v>
      </c>
      <c r="D107" s="173" t="s">
        <v>515</v>
      </c>
      <c r="E107" s="171" t="s">
        <v>9</v>
      </c>
      <c r="F107" s="171" t="s">
        <v>516</v>
      </c>
      <c r="G107" s="171" t="s">
        <v>407</v>
      </c>
      <c r="H107" s="172">
        <v>145</v>
      </c>
      <c r="I107" s="171">
        <v>3.61</v>
      </c>
      <c r="J107" s="171" t="s">
        <v>57</v>
      </c>
      <c r="K107" s="159" t="s">
        <v>964</v>
      </c>
      <c r="L107" s="174">
        <v>44418</v>
      </c>
      <c r="M107" s="174">
        <v>45736</v>
      </c>
      <c r="N107" s="380"/>
      <c r="O107" s="24" t="str">
        <f>ROUNDDOWN((M107-L107-(N107*30))/336,0)&amp;" thn; "&amp;ROUNDDOWN(12*((M107-L107-(N107*30))/365-ROUNDDOWN((M107-L107-(N107*30))/365,0)),0)&amp;" bln"</f>
        <v>3 thn; 7 bln</v>
      </c>
      <c r="P107" s="153" t="str">
        <f>LEFT(O107,1)&amp;"."&amp;MID(O107,8,1)</f>
        <v>3.7</v>
      </c>
    </row>
    <row r="108" spans="1:16" s="121" customFormat="1" ht="15.95" customHeight="1" x14ac:dyDescent="0.2">
      <c r="A108" s="170">
        <v>29</v>
      </c>
      <c r="B108" s="171" t="s">
        <v>517</v>
      </c>
      <c r="C108" s="172" t="s">
        <v>518</v>
      </c>
      <c r="D108" s="173" t="s">
        <v>519</v>
      </c>
      <c r="E108" s="171" t="s">
        <v>9</v>
      </c>
      <c r="F108" s="171" t="s">
        <v>520</v>
      </c>
      <c r="G108" s="171" t="s">
        <v>407</v>
      </c>
      <c r="H108" s="172">
        <v>146</v>
      </c>
      <c r="I108" s="171">
        <v>3.6</v>
      </c>
      <c r="J108" s="171" t="s">
        <v>57</v>
      </c>
      <c r="K108" s="159" t="s">
        <v>964</v>
      </c>
      <c r="L108" s="174">
        <v>44418</v>
      </c>
      <c r="M108" s="174">
        <v>45736</v>
      </c>
      <c r="N108" s="380"/>
      <c r="O108" s="24" t="str">
        <f>ROUNDDOWN((M108-L108-(N108*30))/336,0)&amp;" thn; "&amp;ROUNDDOWN(12*((M108-L108-(N108*30))/365-ROUNDDOWN((M108-L108-(N108*30))/365,0)),0)&amp;" bln"</f>
        <v>3 thn; 7 bln</v>
      </c>
      <c r="P108" s="153" t="str">
        <f>LEFT(O108,1)&amp;"."&amp;MID(O108,8,1)</f>
        <v>3.7</v>
      </c>
    </row>
    <row r="109" spans="1:16" s="121" customFormat="1" ht="15.95" customHeight="1" x14ac:dyDescent="0.2">
      <c r="A109" s="170">
        <v>30</v>
      </c>
      <c r="B109" s="171" t="s">
        <v>521</v>
      </c>
      <c r="C109" s="172" t="s">
        <v>522</v>
      </c>
      <c r="D109" s="173" t="s">
        <v>523</v>
      </c>
      <c r="E109" s="171" t="s">
        <v>9</v>
      </c>
      <c r="F109" s="171" t="s">
        <v>524</v>
      </c>
      <c r="G109" s="171" t="s">
        <v>407</v>
      </c>
      <c r="H109" s="172">
        <v>146</v>
      </c>
      <c r="I109" s="171">
        <v>3.59</v>
      </c>
      <c r="J109" s="171" t="s">
        <v>57</v>
      </c>
      <c r="K109" s="159" t="s">
        <v>964</v>
      </c>
      <c r="L109" s="174">
        <v>43691</v>
      </c>
      <c r="M109" s="174">
        <v>45736</v>
      </c>
      <c r="N109" s="380"/>
      <c r="O109" s="24" t="str">
        <f>ROUNDDOWN((M109-L109-(N109*30))/336,0)&amp;" thn; "&amp;ROUNDDOWN(12*((M109-L109-(N109*30))/365-ROUNDDOWN((M109-L109-(N109*30))/365,0)),0)&amp;" bln"</f>
        <v>6 thn; 7 bln</v>
      </c>
      <c r="P109" s="153" t="str">
        <f>LEFT(O109,1)&amp;"."&amp;MID(O109,8,1)</f>
        <v>6.7</v>
      </c>
    </row>
    <row r="110" spans="1:16" s="121" customFormat="1" ht="15.95" customHeight="1" x14ac:dyDescent="0.2">
      <c r="A110" s="170">
        <v>31</v>
      </c>
      <c r="B110" s="171" t="s">
        <v>525</v>
      </c>
      <c r="C110" s="172" t="s">
        <v>526</v>
      </c>
      <c r="D110" s="173" t="s">
        <v>527</v>
      </c>
      <c r="E110" s="171" t="s">
        <v>9</v>
      </c>
      <c r="F110" s="171" t="s">
        <v>528</v>
      </c>
      <c r="G110" s="171" t="s">
        <v>407</v>
      </c>
      <c r="H110" s="172">
        <v>145</v>
      </c>
      <c r="I110" s="171">
        <v>3.59</v>
      </c>
      <c r="J110" s="171" t="s">
        <v>57</v>
      </c>
      <c r="K110" s="159" t="s">
        <v>964</v>
      </c>
      <c r="L110" s="174">
        <v>44418</v>
      </c>
      <c r="M110" s="174">
        <v>45736</v>
      </c>
      <c r="N110" s="380"/>
      <c r="O110" s="24" t="str">
        <f>ROUNDDOWN((M110-L110-(N110*30))/336,0)&amp;" thn; "&amp;ROUNDDOWN(12*((M110-L110-(N110*30))/365-ROUNDDOWN((M110-L110-(N110*30))/365,0)),0)&amp;" bln"</f>
        <v>3 thn; 7 bln</v>
      </c>
      <c r="P110" s="153" t="str">
        <f>LEFT(O110,1)&amp;"."&amp;MID(O110,8,1)</f>
        <v>3.7</v>
      </c>
    </row>
    <row r="111" spans="1:16" s="121" customFormat="1" ht="15.95" customHeight="1" x14ac:dyDescent="0.2">
      <c r="A111" s="170">
        <v>32</v>
      </c>
      <c r="B111" s="171" t="s">
        <v>529</v>
      </c>
      <c r="C111" s="172" t="s">
        <v>530</v>
      </c>
      <c r="D111" s="173" t="s">
        <v>531</v>
      </c>
      <c r="E111" s="171" t="s">
        <v>9</v>
      </c>
      <c r="F111" s="171" t="s">
        <v>532</v>
      </c>
      <c r="G111" s="171" t="s">
        <v>407</v>
      </c>
      <c r="H111" s="172">
        <v>145</v>
      </c>
      <c r="I111" s="171">
        <v>3.59</v>
      </c>
      <c r="J111" s="171" t="s">
        <v>57</v>
      </c>
      <c r="K111" s="159" t="s">
        <v>964</v>
      </c>
      <c r="L111" s="174">
        <v>44418</v>
      </c>
      <c r="M111" s="174">
        <v>45736</v>
      </c>
      <c r="N111" s="380"/>
      <c r="O111" s="24" t="str">
        <f>ROUNDDOWN((M111-L111-(N111*30))/336,0)&amp;" thn; "&amp;ROUNDDOWN(12*((M111-L111-(N111*30))/365-ROUNDDOWN((M111-L111-(N111*30))/365,0)),0)&amp;" bln"</f>
        <v>3 thn; 7 bln</v>
      </c>
      <c r="P111" s="153" t="str">
        <f>LEFT(O111,1)&amp;"."&amp;MID(O111,8,1)</f>
        <v>3.7</v>
      </c>
    </row>
    <row r="112" spans="1:16" s="121" customFormat="1" ht="15.95" customHeight="1" x14ac:dyDescent="0.2">
      <c r="A112" s="170">
        <v>33</v>
      </c>
      <c r="B112" s="171" t="s">
        <v>533</v>
      </c>
      <c r="C112" s="172" t="s">
        <v>534</v>
      </c>
      <c r="D112" s="173" t="s">
        <v>535</v>
      </c>
      <c r="E112" s="171" t="s">
        <v>9</v>
      </c>
      <c r="F112" s="171" t="s">
        <v>536</v>
      </c>
      <c r="G112" s="171" t="s">
        <v>407</v>
      </c>
      <c r="H112" s="172">
        <v>145</v>
      </c>
      <c r="I112" s="171">
        <v>3.59</v>
      </c>
      <c r="J112" s="171" t="s">
        <v>57</v>
      </c>
      <c r="K112" s="159" t="s">
        <v>964</v>
      </c>
      <c r="L112" s="174">
        <v>44418</v>
      </c>
      <c r="M112" s="174">
        <v>45736</v>
      </c>
      <c r="N112" s="380"/>
      <c r="O112" s="24" t="str">
        <f>ROUNDDOWN((M112-L112-(N112*30))/336,0)&amp;" thn; "&amp;ROUNDDOWN(12*((M112-L112-(N112*30))/365-ROUNDDOWN((M112-L112-(N112*30))/365,0)),0)&amp;" bln"</f>
        <v>3 thn; 7 bln</v>
      </c>
      <c r="P112" s="153" t="str">
        <f>LEFT(O112,1)&amp;"."&amp;MID(O112,8,1)</f>
        <v>3.7</v>
      </c>
    </row>
    <row r="113" spans="1:16" s="121" customFormat="1" ht="15.95" customHeight="1" x14ac:dyDescent="0.2">
      <c r="A113" s="170">
        <v>34</v>
      </c>
      <c r="B113" s="171" t="s">
        <v>537</v>
      </c>
      <c r="C113" s="172" t="s">
        <v>538</v>
      </c>
      <c r="D113" s="173" t="s">
        <v>539</v>
      </c>
      <c r="E113" s="171" t="s">
        <v>9</v>
      </c>
      <c r="F113" s="171" t="s">
        <v>540</v>
      </c>
      <c r="G113" s="171" t="s">
        <v>407</v>
      </c>
      <c r="H113" s="172">
        <v>145</v>
      </c>
      <c r="I113" s="171">
        <v>3.57</v>
      </c>
      <c r="J113" s="171" t="s">
        <v>57</v>
      </c>
      <c r="K113" s="159" t="s">
        <v>964</v>
      </c>
      <c r="L113" s="174">
        <v>44418</v>
      </c>
      <c r="M113" s="174">
        <v>45736</v>
      </c>
      <c r="N113" s="380"/>
      <c r="O113" s="24" t="str">
        <f>ROUNDDOWN((M113-L113-(N113*30))/336,0)&amp;" thn; "&amp;ROUNDDOWN(12*((M113-L113-(N113*30))/365-ROUNDDOWN((M113-L113-(N113*30))/365,0)),0)&amp;" bln"</f>
        <v>3 thn; 7 bln</v>
      </c>
      <c r="P113" s="153" t="str">
        <f>LEFT(O113,1)&amp;"."&amp;MID(O113,8,1)</f>
        <v>3.7</v>
      </c>
    </row>
    <row r="114" spans="1:16" s="121" customFormat="1" ht="15.95" customHeight="1" x14ac:dyDescent="0.2">
      <c r="A114" s="170">
        <v>35</v>
      </c>
      <c r="B114" s="171" t="s">
        <v>541</v>
      </c>
      <c r="C114" s="172" t="s">
        <v>542</v>
      </c>
      <c r="D114" s="173" t="s">
        <v>543</v>
      </c>
      <c r="E114" s="171" t="s">
        <v>9</v>
      </c>
      <c r="F114" s="171" t="s">
        <v>544</v>
      </c>
      <c r="G114" s="171" t="s">
        <v>407</v>
      </c>
      <c r="H114" s="172">
        <v>145</v>
      </c>
      <c r="I114" s="171">
        <v>3.57</v>
      </c>
      <c r="J114" s="171" t="s">
        <v>57</v>
      </c>
      <c r="K114" s="159" t="s">
        <v>964</v>
      </c>
      <c r="L114" s="174">
        <v>44418</v>
      </c>
      <c r="M114" s="174">
        <v>45736</v>
      </c>
      <c r="N114" s="380"/>
      <c r="O114" s="24" t="str">
        <f>ROUNDDOWN((M114-L114-(N114*30))/336,0)&amp;" thn; "&amp;ROUNDDOWN(12*((M114-L114-(N114*30))/365-ROUNDDOWN((M114-L114-(N114*30))/365,0)),0)&amp;" bln"</f>
        <v>3 thn; 7 bln</v>
      </c>
      <c r="P114" s="153" t="str">
        <f>LEFT(O114,1)&amp;"."&amp;MID(O114,8,1)</f>
        <v>3.7</v>
      </c>
    </row>
    <row r="115" spans="1:16" s="121" customFormat="1" ht="15.95" customHeight="1" x14ac:dyDescent="0.2">
      <c r="A115" s="170">
        <v>36</v>
      </c>
      <c r="B115" s="171" t="s">
        <v>545</v>
      </c>
      <c r="C115" s="172" t="s">
        <v>546</v>
      </c>
      <c r="D115" s="173" t="s">
        <v>547</v>
      </c>
      <c r="E115" s="171" t="s">
        <v>9</v>
      </c>
      <c r="F115" s="171" t="s">
        <v>548</v>
      </c>
      <c r="G115" s="171" t="s">
        <v>407</v>
      </c>
      <c r="H115" s="172">
        <v>146</v>
      </c>
      <c r="I115" s="171">
        <v>3.57</v>
      </c>
      <c r="J115" s="171" t="s">
        <v>57</v>
      </c>
      <c r="K115" s="159" t="s">
        <v>964</v>
      </c>
      <c r="L115" s="174">
        <v>44418</v>
      </c>
      <c r="M115" s="174">
        <v>45736</v>
      </c>
      <c r="N115" s="380"/>
      <c r="O115" s="24" t="str">
        <f>ROUNDDOWN((M115-L115-(N115*30))/336,0)&amp;" thn; "&amp;ROUNDDOWN(12*((M115-L115-(N115*30))/365-ROUNDDOWN((M115-L115-(N115*30))/365,0)),0)&amp;" bln"</f>
        <v>3 thn; 7 bln</v>
      </c>
      <c r="P115" s="153" t="str">
        <f>LEFT(O115,1)&amp;"."&amp;MID(O115,8,1)</f>
        <v>3.7</v>
      </c>
    </row>
    <row r="116" spans="1:16" s="121" customFormat="1" ht="15.95" customHeight="1" x14ac:dyDescent="0.2">
      <c r="A116" s="170">
        <v>37</v>
      </c>
      <c r="B116" s="171" t="s">
        <v>549</v>
      </c>
      <c r="C116" s="172" t="s">
        <v>550</v>
      </c>
      <c r="D116" s="173" t="s">
        <v>551</v>
      </c>
      <c r="E116" s="171" t="s">
        <v>8</v>
      </c>
      <c r="F116" s="171" t="s">
        <v>552</v>
      </c>
      <c r="G116" s="171" t="s">
        <v>407</v>
      </c>
      <c r="H116" s="172">
        <v>145</v>
      </c>
      <c r="I116" s="171">
        <v>3.57</v>
      </c>
      <c r="J116" s="171" t="s">
        <v>57</v>
      </c>
      <c r="K116" s="159" t="s">
        <v>964</v>
      </c>
      <c r="L116" s="174">
        <v>44418</v>
      </c>
      <c r="M116" s="174">
        <v>45736</v>
      </c>
      <c r="N116" s="380"/>
      <c r="O116" s="24" t="str">
        <f>ROUNDDOWN((M116-L116-(N116*30))/336,0)&amp;" thn; "&amp;ROUNDDOWN(12*((M116-L116-(N116*30))/365-ROUNDDOWN((M116-L116-(N116*30))/365,0)),0)&amp;" bln"</f>
        <v>3 thn; 7 bln</v>
      </c>
      <c r="P116" s="153" t="str">
        <f>LEFT(O116,1)&amp;"."&amp;MID(O116,8,1)</f>
        <v>3.7</v>
      </c>
    </row>
    <row r="117" spans="1:16" s="121" customFormat="1" ht="15.95" customHeight="1" x14ac:dyDescent="0.2">
      <c r="A117" s="170">
        <v>38</v>
      </c>
      <c r="B117" s="171" t="s">
        <v>553</v>
      </c>
      <c r="C117" s="172" t="s">
        <v>554</v>
      </c>
      <c r="D117" s="173" t="s">
        <v>555</v>
      </c>
      <c r="E117" s="171" t="s">
        <v>9</v>
      </c>
      <c r="F117" s="171" t="s">
        <v>556</v>
      </c>
      <c r="G117" s="171" t="s">
        <v>407</v>
      </c>
      <c r="H117" s="172">
        <v>145</v>
      </c>
      <c r="I117" s="171">
        <v>3.57</v>
      </c>
      <c r="J117" s="171" t="s">
        <v>57</v>
      </c>
      <c r="K117" s="159" t="s">
        <v>964</v>
      </c>
      <c r="L117" s="174">
        <v>44418</v>
      </c>
      <c r="M117" s="174">
        <v>45736</v>
      </c>
      <c r="N117" s="380"/>
      <c r="O117" s="24" t="str">
        <f>ROUNDDOWN((M117-L117-(N117*30))/336,0)&amp;" thn; "&amp;ROUNDDOWN(12*((M117-L117-(N117*30))/365-ROUNDDOWN((M117-L117-(N117*30))/365,0)),0)&amp;" bln"</f>
        <v>3 thn; 7 bln</v>
      </c>
      <c r="P117" s="153" t="str">
        <f>LEFT(O117,1)&amp;"."&amp;MID(O117,8,1)</f>
        <v>3.7</v>
      </c>
    </row>
    <row r="118" spans="1:16" s="121" customFormat="1" ht="15.95" customHeight="1" x14ac:dyDescent="0.2">
      <c r="A118" s="170">
        <v>39</v>
      </c>
      <c r="B118" s="171" t="s">
        <v>557</v>
      </c>
      <c r="C118" s="172" t="s">
        <v>558</v>
      </c>
      <c r="D118" s="173" t="s">
        <v>559</v>
      </c>
      <c r="E118" s="171" t="s">
        <v>9</v>
      </c>
      <c r="F118" s="171" t="s">
        <v>560</v>
      </c>
      <c r="G118" s="171" t="s">
        <v>407</v>
      </c>
      <c r="H118" s="172">
        <v>145</v>
      </c>
      <c r="I118" s="171">
        <v>3.56</v>
      </c>
      <c r="J118" s="171" t="s">
        <v>57</v>
      </c>
      <c r="K118" s="159" t="s">
        <v>964</v>
      </c>
      <c r="L118" s="174">
        <v>43691</v>
      </c>
      <c r="M118" s="174">
        <v>45736</v>
      </c>
      <c r="N118" s="380"/>
      <c r="O118" s="24" t="str">
        <f>ROUNDDOWN((M118-L118-(N118*30))/336,0)&amp;" thn; "&amp;ROUNDDOWN(12*((M118-L118-(N118*30))/365-ROUNDDOWN((M118-L118-(N118*30))/365,0)),0)&amp;" bln"</f>
        <v>6 thn; 7 bln</v>
      </c>
      <c r="P118" s="153" t="str">
        <f>LEFT(O118,1)&amp;"."&amp;MID(O118,8,1)</f>
        <v>6.7</v>
      </c>
    </row>
    <row r="119" spans="1:16" s="121" customFormat="1" ht="15.95" customHeight="1" x14ac:dyDescent="0.2">
      <c r="A119" s="170">
        <v>40</v>
      </c>
      <c r="B119" s="171" t="s">
        <v>561</v>
      </c>
      <c r="C119" s="172" t="s">
        <v>562</v>
      </c>
      <c r="D119" s="173" t="s">
        <v>563</v>
      </c>
      <c r="E119" s="171" t="s">
        <v>9</v>
      </c>
      <c r="F119" s="171" t="s">
        <v>564</v>
      </c>
      <c r="G119" s="171" t="s">
        <v>407</v>
      </c>
      <c r="H119" s="172">
        <v>145</v>
      </c>
      <c r="I119" s="171">
        <v>3.56</v>
      </c>
      <c r="J119" s="171" t="s">
        <v>57</v>
      </c>
      <c r="K119" s="159" t="s">
        <v>964</v>
      </c>
      <c r="L119" s="174">
        <v>44418</v>
      </c>
      <c r="M119" s="174">
        <v>45736</v>
      </c>
      <c r="N119" s="380"/>
      <c r="O119" s="24" t="str">
        <f>ROUNDDOWN((M119-L119-(N119*30))/336,0)&amp;" thn; "&amp;ROUNDDOWN(12*((M119-L119-(N119*30))/365-ROUNDDOWN((M119-L119-(N119*30))/365,0)),0)&amp;" bln"</f>
        <v>3 thn; 7 bln</v>
      </c>
      <c r="P119" s="153" t="str">
        <f>LEFT(O119,1)&amp;"."&amp;MID(O119,8,1)</f>
        <v>3.7</v>
      </c>
    </row>
    <row r="120" spans="1:16" s="121" customFormat="1" ht="15.95" customHeight="1" x14ac:dyDescent="0.2">
      <c r="A120" s="170">
        <v>41</v>
      </c>
      <c r="B120" s="171" t="s">
        <v>565</v>
      </c>
      <c r="C120" s="172" t="s">
        <v>566</v>
      </c>
      <c r="D120" s="173" t="s">
        <v>567</v>
      </c>
      <c r="E120" s="171" t="s">
        <v>8</v>
      </c>
      <c r="F120" s="171" t="s">
        <v>568</v>
      </c>
      <c r="G120" s="171" t="s">
        <v>407</v>
      </c>
      <c r="H120" s="172">
        <v>145</v>
      </c>
      <c r="I120" s="171">
        <v>3.56</v>
      </c>
      <c r="J120" s="171" t="s">
        <v>57</v>
      </c>
      <c r="K120" s="159" t="s">
        <v>964</v>
      </c>
      <c r="L120" s="174">
        <v>44418</v>
      </c>
      <c r="M120" s="174">
        <v>45736</v>
      </c>
      <c r="N120" s="380"/>
      <c r="O120" s="24" t="str">
        <f>ROUNDDOWN((M120-L120-(N120*30))/336,0)&amp;" thn; "&amp;ROUNDDOWN(12*((M120-L120-(N120*30))/365-ROUNDDOWN((M120-L120-(N120*30))/365,0)),0)&amp;" bln"</f>
        <v>3 thn; 7 bln</v>
      </c>
      <c r="P120" s="153" t="str">
        <f>LEFT(O120,1)&amp;"."&amp;MID(O120,8,1)</f>
        <v>3.7</v>
      </c>
    </row>
    <row r="121" spans="1:16" s="121" customFormat="1" ht="15.95" customHeight="1" x14ac:dyDescent="0.2">
      <c r="A121" s="170">
        <v>42</v>
      </c>
      <c r="B121" s="171" t="s">
        <v>569</v>
      </c>
      <c r="C121" s="172" t="s">
        <v>570</v>
      </c>
      <c r="D121" s="173" t="s">
        <v>571</v>
      </c>
      <c r="E121" s="171" t="s">
        <v>8</v>
      </c>
      <c r="F121" s="171" t="s">
        <v>572</v>
      </c>
      <c r="G121" s="171" t="s">
        <v>407</v>
      </c>
      <c r="H121" s="172">
        <v>147</v>
      </c>
      <c r="I121" s="171">
        <v>3.54</v>
      </c>
      <c r="J121" s="171" t="s">
        <v>57</v>
      </c>
      <c r="K121" s="159" t="s">
        <v>964</v>
      </c>
      <c r="L121" s="174">
        <v>43344</v>
      </c>
      <c r="M121" s="174">
        <v>45736</v>
      </c>
      <c r="N121" s="380"/>
      <c r="O121" s="24" t="str">
        <f>ROUNDDOWN((M121-L121-(N121*30))/336,0)&amp;" thn; "&amp;ROUNDDOWN(12*((M121-L121-(N121*30))/365-ROUNDDOWN((M121-L121-(N121*30))/365,0)),0)&amp;" bln"</f>
        <v>7 thn; 6 bln</v>
      </c>
      <c r="P121" s="153" t="str">
        <f>LEFT(O121,1)&amp;"."&amp;MID(O121,8,1)</f>
        <v>7.6</v>
      </c>
    </row>
    <row r="122" spans="1:16" s="121" customFormat="1" ht="15.95" customHeight="1" x14ac:dyDescent="0.2">
      <c r="A122" s="170">
        <v>43</v>
      </c>
      <c r="B122" s="171" t="s">
        <v>573</v>
      </c>
      <c r="C122" s="172" t="s">
        <v>574</v>
      </c>
      <c r="D122" s="173" t="s">
        <v>575</v>
      </c>
      <c r="E122" s="171" t="s">
        <v>9</v>
      </c>
      <c r="F122" s="171" t="s">
        <v>576</v>
      </c>
      <c r="G122" s="171" t="s">
        <v>407</v>
      </c>
      <c r="H122" s="172">
        <v>145</v>
      </c>
      <c r="I122" s="171">
        <v>3.52</v>
      </c>
      <c r="J122" s="171" t="s">
        <v>57</v>
      </c>
      <c r="K122" s="159" t="s">
        <v>964</v>
      </c>
      <c r="L122" s="174">
        <v>44088</v>
      </c>
      <c r="M122" s="174">
        <v>45736</v>
      </c>
      <c r="N122" s="380"/>
      <c r="O122" s="24" t="str">
        <f>ROUNDDOWN((M122-L122-(N122*30))/336,0)&amp;" thn; "&amp;ROUNDDOWN(12*((M122-L122-(N122*30))/365-ROUNDDOWN((M122-L122-(N122*30))/365,0)),0)&amp;" bln"</f>
        <v>4 thn; 6 bln</v>
      </c>
      <c r="P122" s="153" t="str">
        <f>LEFT(O122,1)&amp;"."&amp;MID(O122,8,1)</f>
        <v>4.6</v>
      </c>
    </row>
    <row r="123" spans="1:16" s="121" customFormat="1" ht="15.95" customHeight="1" x14ac:dyDescent="0.2">
      <c r="A123" s="170">
        <v>44</v>
      </c>
      <c r="B123" s="171" t="s">
        <v>577</v>
      </c>
      <c r="C123" s="172" t="s">
        <v>578</v>
      </c>
      <c r="D123" s="173" t="s">
        <v>579</v>
      </c>
      <c r="E123" s="171" t="s">
        <v>8</v>
      </c>
      <c r="F123" s="171" t="s">
        <v>580</v>
      </c>
      <c r="G123" s="171" t="s">
        <v>407</v>
      </c>
      <c r="H123" s="172">
        <v>145</v>
      </c>
      <c r="I123" s="171">
        <v>3.52</v>
      </c>
      <c r="J123" s="171" t="s">
        <v>57</v>
      </c>
      <c r="K123" s="159" t="s">
        <v>964</v>
      </c>
      <c r="L123" s="174">
        <v>44418</v>
      </c>
      <c r="M123" s="174">
        <v>45736</v>
      </c>
      <c r="N123" s="380"/>
      <c r="O123" s="24" t="str">
        <f>ROUNDDOWN((M123-L123-(N123*30))/336,0)&amp;" thn; "&amp;ROUNDDOWN(12*((M123-L123-(N123*30))/365-ROUNDDOWN((M123-L123-(N123*30))/365,0)),0)&amp;" bln"</f>
        <v>3 thn; 7 bln</v>
      </c>
      <c r="P123" s="153" t="str">
        <f>LEFT(O123,1)&amp;"."&amp;MID(O123,8,1)</f>
        <v>3.7</v>
      </c>
    </row>
    <row r="124" spans="1:16" s="121" customFormat="1" ht="15.95" customHeight="1" x14ac:dyDescent="0.2">
      <c r="A124" s="170">
        <v>45</v>
      </c>
      <c r="B124" s="171" t="s">
        <v>581</v>
      </c>
      <c r="C124" s="172" t="s">
        <v>582</v>
      </c>
      <c r="D124" s="173" t="s">
        <v>583</v>
      </c>
      <c r="E124" s="171" t="s">
        <v>9</v>
      </c>
      <c r="F124" s="171" t="s">
        <v>584</v>
      </c>
      <c r="G124" s="171" t="s">
        <v>407</v>
      </c>
      <c r="H124" s="172">
        <v>145</v>
      </c>
      <c r="I124" s="171">
        <v>3.51</v>
      </c>
      <c r="J124" s="171" t="s">
        <v>57</v>
      </c>
      <c r="K124" s="159" t="s">
        <v>964</v>
      </c>
      <c r="L124" s="174">
        <v>44418</v>
      </c>
      <c r="M124" s="174">
        <v>45736</v>
      </c>
      <c r="N124" s="380"/>
      <c r="O124" s="24" t="str">
        <f>ROUNDDOWN((M124-L124-(N124*30))/336,0)&amp;" thn; "&amp;ROUNDDOWN(12*((M124-L124-(N124*30))/365-ROUNDDOWN((M124-L124-(N124*30))/365,0)),0)&amp;" bln"</f>
        <v>3 thn; 7 bln</v>
      </c>
      <c r="P124" s="153" t="str">
        <f>LEFT(O124,1)&amp;"."&amp;MID(O124,8,1)</f>
        <v>3.7</v>
      </c>
    </row>
    <row r="125" spans="1:16" s="121" customFormat="1" ht="15.95" customHeight="1" x14ac:dyDescent="0.2">
      <c r="A125" s="170">
        <v>46</v>
      </c>
      <c r="B125" s="171" t="s">
        <v>585</v>
      </c>
      <c r="C125" s="172" t="s">
        <v>586</v>
      </c>
      <c r="D125" s="173" t="s">
        <v>587</v>
      </c>
      <c r="E125" s="171" t="s">
        <v>9</v>
      </c>
      <c r="F125" s="171" t="s">
        <v>588</v>
      </c>
      <c r="G125" s="171" t="s">
        <v>407</v>
      </c>
      <c r="H125" s="172">
        <v>145</v>
      </c>
      <c r="I125" s="171">
        <v>3.51</v>
      </c>
      <c r="J125" s="171" t="s">
        <v>57</v>
      </c>
      <c r="K125" s="159" t="s">
        <v>964</v>
      </c>
      <c r="L125" s="174">
        <v>44088</v>
      </c>
      <c r="M125" s="174">
        <v>45736</v>
      </c>
      <c r="N125" s="380"/>
      <c r="O125" s="24" t="str">
        <f>ROUNDDOWN((M125-L125-(N125*30))/336,0)&amp;" thn; "&amp;ROUNDDOWN(12*((M125-L125-(N125*30))/365-ROUNDDOWN((M125-L125-(N125*30))/365,0)),0)&amp;" bln"</f>
        <v>4 thn; 6 bln</v>
      </c>
      <c r="P125" s="153" t="str">
        <f>LEFT(O125,1)&amp;"."&amp;MID(O125,8,1)</f>
        <v>4.6</v>
      </c>
    </row>
    <row r="126" spans="1:16" s="121" customFormat="1" ht="15.95" customHeight="1" x14ac:dyDescent="0.2">
      <c r="A126" s="170">
        <v>47</v>
      </c>
      <c r="B126" s="171" t="s">
        <v>589</v>
      </c>
      <c r="C126" s="172" t="s">
        <v>590</v>
      </c>
      <c r="D126" s="173" t="s">
        <v>591</v>
      </c>
      <c r="E126" s="171" t="s">
        <v>8</v>
      </c>
      <c r="F126" s="171" t="s">
        <v>592</v>
      </c>
      <c r="G126" s="171" t="s">
        <v>407</v>
      </c>
      <c r="H126" s="172">
        <v>145</v>
      </c>
      <c r="I126" s="171">
        <v>3.51</v>
      </c>
      <c r="J126" s="171" t="s">
        <v>57</v>
      </c>
      <c r="K126" s="159" t="s">
        <v>964</v>
      </c>
      <c r="L126" s="174">
        <v>44418</v>
      </c>
      <c r="M126" s="174">
        <v>45736</v>
      </c>
      <c r="N126" s="380"/>
      <c r="O126" s="24" t="str">
        <f>ROUNDDOWN((M126-L126-(N126*30))/336,0)&amp;" thn; "&amp;ROUNDDOWN(12*((M126-L126-(N126*30))/365-ROUNDDOWN((M126-L126-(N126*30))/365,0)),0)&amp;" bln"</f>
        <v>3 thn; 7 bln</v>
      </c>
      <c r="P126" s="153" t="str">
        <f>LEFT(O126,1)&amp;"."&amp;MID(O126,8,1)</f>
        <v>3.7</v>
      </c>
    </row>
    <row r="127" spans="1:16" s="121" customFormat="1" ht="15.95" customHeight="1" x14ac:dyDescent="0.2">
      <c r="A127" s="170">
        <v>48</v>
      </c>
      <c r="B127" s="171" t="s">
        <v>593</v>
      </c>
      <c r="C127" s="172" t="s">
        <v>594</v>
      </c>
      <c r="D127" s="173" t="s">
        <v>595</v>
      </c>
      <c r="E127" s="171" t="s">
        <v>9</v>
      </c>
      <c r="F127" s="171" t="s">
        <v>596</v>
      </c>
      <c r="G127" s="171" t="s">
        <v>407</v>
      </c>
      <c r="H127" s="172">
        <v>145</v>
      </c>
      <c r="I127" s="171">
        <v>3.49</v>
      </c>
      <c r="J127" s="171" t="s">
        <v>57</v>
      </c>
      <c r="K127" s="159" t="s">
        <v>964</v>
      </c>
      <c r="L127" s="174">
        <v>44088</v>
      </c>
      <c r="M127" s="174">
        <v>45736</v>
      </c>
      <c r="N127" s="380"/>
      <c r="O127" s="24" t="str">
        <f>ROUNDDOWN((M127-L127-(N127*30))/336,0)&amp;" thn; "&amp;ROUNDDOWN(12*((M127-L127-(N127*30))/365-ROUNDDOWN((M127-L127-(N127*30))/365,0)),0)&amp;" bln"</f>
        <v>4 thn; 6 bln</v>
      </c>
      <c r="P127" s="153" t="str">
        <f>LEFT(O127,1)&amp;"."&amp;MID(O127,8,1)</f>
        <v>4.6</v>
      </c>
    </row>
    <row r="128" spans="1:16" s="121" customFormat="1" ht="15.95" customHeight="1" x14ac:dyDescent="0.2">
      <c r="A128" s="170">
        <v>49</v>
      </c>
      <c r="B128" s="171" t="s">
        <v>597</v>
      </c>
      <c r="C128" s="172" t="s">
        <v>598</v>
      </c>
      <c r="D128" s="173" t="s">
        <v>599</v>
      </c>
      <c r="E128" s="171" t="s">
        <v>9</v>
      </c>
      <c r="F128" s="171" t="s">
        <v>600</v>
      </c>
      <c r="G128" s="171" t="s">
        <v>407</v>
      </c>
      <c r="H128" s="172">
        <v>148</v>
      </c>
      <c r="I128" s="171">
        <v>3.49</v>
      </c>
      <c r="J128" s="171" t="s">
        <v>57</v>
      </c>
      <c r="K128" s="159" t="s">
        <v>964</v>
      </c>
      <c r="L128" s="174">
        <v>43344</v>
      </c>
      <c r="M128" s="174">
        <v>45736</v>
      </c>
      <c r="N128" s="380"/>
      <c r="O128" s="24" t="str">
        <f>ROUNDDOWN((M128-L128-(N128*30))/336,0)&amp;" thn; "&amp;ROUNDDOWN(12*((M128-L128-(N128*30))/365-ROUNDDOWN((M128-L128-(N128*30))/365,0)),0)&amp;" bln"</f>
        <v>7 thn; 6 bln</v>
      </c>
      <c r="P128" s="153" t="str">
        <f>LEFT(O128,1)&amp;"."&amp;MID(O128,8,1)</f>
        <v>7.6</v>
      </c>
    </row>
    <row r="129" spans="1:16" s="121" customFormat="1" ht="15.95" customHeight="1" x14ac:dyDescent="0.2">
      <c r="A129" s="170">
        <v>50</v>
      </c>
      <c r="B129" s="171" t="s">
        <v>601</v>
      </c>
      <c r="C129" s="172" t="s">
        <v>602</v>
      </c>
      <c r="D129" s="173" t="s">
        <v>603</v>
      </c>
      <c r="E129" s="171" t="s">
        <v>9</v>
      </c>
      <c r="F129" s="171" t="s">
        <v>604</v>
      </c>
      <c r="G129" s="171" t="s">
        <v>407</v>
      </c>
      <c r="H129" s="172">
        <v>145</v>
      </c>
      <c r="I129" s="171">
        <v>3.48</v>
      </c>
      <c r="J129" s="171" t="s">
        <v>57</v>
      </c>
      <c r="K129" s="159" t="s">
        <v>964</v>
      </c>
      <c r="L129" s="174">
        <v>44088</v>
      </c>
      <c r="M129" s="174">
        <v>45736</v>
      </c>
      <c r="N129" s="380"/>
      <c r="O129" s="24" t="str">
        <f>ROUNDDOWN((M129-L129-(N129*30))/336,0)&amp;" thn; "&amp;ROUNDDOWN(12*((M129-L129-(N129*30))/365-ROUNDDOWN((M129-L129-(N129*30))/365,0)),0)&amp;" bln"</f>
        <v>4 thn; 6 bln</v>
      </c>
      <c r="P129" s="153" t="str">
        <f>LEFT(O129,1)&amp;"."&amp;MID(O129,8,1)</f>
        <v>4.6</v>
      </c>
    </row>
    <row r="130" spans="1:16" s="121" customFormat="1" ht="15.95" customHeight="1" x14ac:dyDescent="0.2">
      <c r="A130" s="170">
        <v>51</v>
      </c>
      <c r="B130" s="171" t="s">
        <v>605</v>
      </c>
      <c r="C130" s="172" t="s">
        <v>606</v>
      </c>
      <c r="D130" s="173" t="s">
        <v>607</v>
      </c>
      <c r="E130" s="171" t="s">
        <v>8</v>
      </c>
      <c r="F130" s="171" t="s">
        <v>608</v>
      </c>
      <c r="G130" s="171" t="s">
        <v>407</v>
      </c>
      <c r="H130" s="172">
        <v>145</v>
      </c>
      <c r="I130" s="171">
        <v>3.47</v>
      </c>
      <c r="J130" s="171" t="s">
        <v>57</v>
      </c>
      <c r="K130" s="159" t="s">
        <v>964</v>
      </c>
      <c r="L130" s="174">
        <v>44418</v>
      </c>
      <c r="M130" s="174">
        <v>45736</v>
      </c>
      <c r="N130" s="380"/>
      <c r="O130" s="24" t="str">
        <f>ROUNDDOWN((M130-L130-(N130*30))/336,0)&amp;" thn; "&amp;ROUNDDOWN(12*((M130-L130-(N130*30))/365-ROUNDDOWN((M130-L130-(N130*30))/365,0)),0)&amp;" bln"</f>
        <v>3 thn; 7 bln</v>
      </c>
      <c r="P130" s="153" t="str">
        <f>LEFT(O130,1)&amp;"."&amp;MID(O130,8,1)</f>
        <v>3.7</v>
      </c>
    </row>
    <row r="131" spans="1:16" s="121" customFormat="1" ht="15.95" customHeight="1" x14ac:dyDescent="0.2">
      <c r="A131" s="170">
        <v>52</v>
      </c>
      <c r="B131" s="171" t="s">
        <v>609</v>
      </c>
      <c r="C131" s="172" t="s">
        <v>610</v>
      </c>
      <c r="D131" s="173" t="s">
        <v>611</v>
      </c>
      <c r="E131" s="171" t="s">
        <v>9</v>
      </c>
      <c r="F131" s="171" t="s">
        <v>612</v>
      </c>
      <c r="G131" s="171" t="s">
        <v>407</v>
      </c>
      <c r="H131" s="172">
        <v>145</v>
      </c>
      <c r="I131" s="171">
        <v>3.47</v>
      </c>
      <c r="J131" s="171" t="s">
        <v>57</v>
      </c>
      <c r="K131" s="159" t="s">
        <v>964</v>
      </c>
      <c r="L131" s="174">
        <v>44418</v>
      </c>
      <c r="M131" s="174">
        <v>45736</v>
      </c>
      <c r="N131" s="380"/>
      <c r="O131" s="24" t="str">
        <f>ROUNDDOWN((M131-L131-(N131*30))/336,0)&amp;" thn; "&amp;ROUNDDOWN(12*((M131-L131-(N131*30))/365-ROUNDDOWN((M131-L131-(N131*30))/365,0)),0)&amp;" bln"</f>
        <v>3 thn; 7 bln</v>
      </c>
      <c r="P131" s="153" t="str">
        <f>LEFT(O131,1)&amp;"."&amp;MID(O131,8,1)</f>
        <v>3.7</v>
      </c>
    </row>
    <row r="132" spans="1:16" s="121" customFormat="1" ht="15.95" customHeight="1" x14ac:dyDescent="0.2">
      <c r="A132" s="170">
        <v>53</v>
      </c>
      <c r="B132" s="171" t="s">
        <v>613</v>
      </c>
      <c r="C132" s="172" t="s">
        <v>614</v>
      </c>
      <c r="D132" s="173" t="s">
        <v>615</v>
      </c>
      <c r="E132" s="171" t="s">
        <v>9</v>
      </c>
      <c r="F132" s="171" t="s">
        <v>616</v>
      </c>
      <c r="G132" s="171" t="s">
        <v>407</v>
      </c>
      <c r="H132" s="172">
        <v>145</v>
      </c>
      <c r="I132" s="171">
        <v>3.46</v>
      </c>
      <c r="J132" s="171" t="s">
        <v>57</v>
      </c>
      <c r="K132" s="159" t="s">
        <v>964</v>
      </c>
      <c r="L132" s="174">
        <v>44088</v>
      </c>
      <c r="M132" s="174">
        <v>45736</v>
      </c>
      <c r="N132" s="380"/>
      <c r="O132" s="24" t="str">
        <f>ROUNDDOWN((M132-L132-(N132*30))/336,0)&amp;" thn; "&amp;ROUNDDOWN(12*((M132-L132-(N132*30))/365-ROUNDDOWN((M132-L132-(N132*30))/365,0)),0)&amp;" bln"</f>
        <v>4 thn; 6 bln</v>
      </c>
      <c r="P132" s="153" t="str">
        <f>LEFT(O132,1)&amp;"."&amp;MID(O132,8,1)</f>
        <v>4.6</v>
      </c>
    </row>
    <row r="133" spans="1:16" s="121" customFormat="1" ht="15.95" customHeight="1" x14ac:dyDescent="0.2">
      <c r="A133" s="170">
        <v>54</v>
      </c>
      <c r="B133" s="171" t="s">
        <v>617</v>
      </c>
      <c r="C133" s="172" t="s">
        <v>618</v>
      </c>
      <c r="D133" s="173" t="s">
        <v>619</v>
      </c>
      <c r="E133" s="171" t="s">
        <v>8</v>
      </c>
      <c r="F133" s="171" t="s">
        <v>620</v>
      </c>
      <c r="G133" s="171" t="s">
        <v>407</v>
      </c>
      <c r="H133" s="172">
        <v>148</v>
      </c>
      <c r="I133" s="171">
        <v>3.46</v>
      </c>
      <c r="J133" s="171" t="s">
        <v>57</v>
      </c>
      <c r="K133" s="159" t="s">
        <v>964</v>
      </c>
      <c r="L133" s="174">
        <v>43344</v>
      </c>
      <c r="M133" s="174">
        <v>45736</v>
      </c>
      <c r="N133" s="380"/>
      <c r="O133" s="24" t="str">
        <f>ROUNDDOWN((M133-L133-(N133*30))/336,0)&amp;" thn; "&amp;ROUNDDOWN(12*((M133-L133-(N133*30))/365-ROUNDDOWN((M133-L133-(N133*30))/365,0)),0)&amp;" bln"</f>
        <v>7 thn; 6 bln</v>
      </c>
      <c r="P133" s="153" t="str">
        <f>LEFT(O133,1)&amp;"."&amp;MID(O133,8,1)</f>
        <v>7.6</v>
      </c>
    </row>
    <row r="134" spans="1:16" s="121" customFormat="1" ht="15.95" customHeight="1" x14ac:dyDescent="0.2">
      <c r="A134" s="170">
        <v>55</v>
      </c>
      <c r="B134" s="171" t="s">
        <v>621</v>
      </c>
      <c r="C134" s="172" t="s">
        <v>622</v>
      </c>
      <c r="D134" s="173" t="s">
        <v>623</v>
      </c>
      <c r="E134" s="171" t="s">
        <v>8</v>
      </c>
      <c r="F134" s="171" t="s">
        <v>624</v>
      </c>
      <c r="G134" s="171" t="s">
        <v>407</v>
      </c>
      <c r="H134" s="172">
        <v>145</v>
      </c>
      <c r="I134" s="171">
        <v>3.43</v>
      </c>
      <c r="J134" s="171" t="s">
        <v>57</v>
      </c>
      <c r="K134" s="159" t="s">
        <v>964</v>
      </c>
      <c r="L134" s="174">
        <v>44418</v>
      </c>
      <c r="M134" s="174">
        <v>45736</v>
      </c>
      <c r="N134" s="380"/>
      <c r="O134" s="24" t="str">
        <f>ROUNDDOWN((M134-L134-(N134*30))/336,0)&amp;" thn; "&amp;ROUNDDOWN(12*((M134-L134-(N134*30))/365-ROUNDDOWN((M134-L134-(N134*30))/365,0)),0)&amp;" bln"</f>
        <v>3 thn; 7 bln</v>
      </c>
      <c r="P134" s="153" t="str">
        <f>LEFT(O134,1)&amp;"."&amp;MID(O134,8,1)</f>
        <v>3.7</v>
      </c>
    </row>
    <row r="135" spans="1:16" s="121" customFormat="1" ht="15.95" customHeight="1" x14ac:dyDescent="0.2">
      <c r="A135" s="170">
        <v>56</v>
      </c>
      <c r="B135" s="171" t="s">
        <v>625</v>
      </c>
      <c r="C135" s="172" t="s">
        <v>626</v>
      </c>
      <c r="D135" s="173" t="s">
        <v>627</v>
      </c>
      <c r="E135" s="171" t="s">
        <v>8</v>
      </c>
      <c r="F135" s="171" t="s">
        <v>628</v>
      </c>
      <c r="G135" s="171" t="s">
        <v>407</v>
      </c>
      <c r="H135" s="172">
        <v>145</v>
      </c>
      <c r="I135" s="171">
        <v>3.42</v>
      </c>
      <c r="J135" s="171" t="s">
        <v>57</v>
      </c>
      <c r="K135" s="159" t="s">
        <v>964</v>
      </c>
      <c r="L135" s="174">
        <v>44418</v>
      </c>
      <c r="M135" s="174">
        <v>45736</v>
      </c>
      <c r="N135" s="380"/>
      <c r="O135" s="24" t="str">
        <f>ROUNDDOWN((M135-L135-(N135*30))/336,0)&amp;" thn; "&amp;ROUNDDOWN(12*((M135-L135-(N135*30))/365-ROUNDDOWN((M135-L135-(N135*30))/365,0)),0)&amp;" bln"</f>
        <v>3 thn; 7 bln</v>
      </c>
      <c r="P135" s="153" t="str">
        <f>LEFT(O135,1)&amp;"."&amp;MID(O135,8,1)</f>
        <v>3.7</v>
      </c>
    </row>
    <row r="136" spans="1:16" s="121" customFormat="1" ht="15.95" customHeight="1" x14ac:dyDescent="0.2">
      <c r="A136" s="170">
        <v>57</v>
      </c>
      <c r="B136" s="171" t="s">
        <v>629</v>
      </c>
      <c r="C136" s="172" t="s">
        <v>630</v>
      </c>
      <c r="D136" s="173" t="s">
        <v>631</v>
      </c>
      <c r="E136" s="171" t="s">
        <v>9</v>
      </c>
      <c r="F136" s="171" t="s">
        <v>632</v>
      </c>
      <c r="G136" s="171" t="s">
        <v>407</v>
      </c>
      <c r="H136" s="172">
        <v>148</v>
      </c>
      <c r="I136" s="171">
        <v>3.4</v>
      </c>
      <c r="J136" s="171" t="s">
        <v>57</v>
      </c>
      <c r="K136" s="159" t="s">
        <v>964</v>
      </c>
      <c r="L136" s="174">
        <v>43344</v>
      </c>
      <c r="M136" s="174">
        <v>45736</v>
      </c>
      <c r="N136" s="380"/>
      <c r="O136" s="24" t="str">
        <f>ROUNDDOWN((M136-L136-(N136*30))/336,0)&amp;" thn; "&amp;ROUNDDOWN(12*((M136-L136-(N136*30))/365-ROUNDDOWN((M136-L136-(N136*30))/365,0)),0)&amp;" bln"</f>
        <v>7 thn; 6 bln</v>
      </c>
      <c r="P136" s="153" t="str">
        <f>LEFT(O136,1)&amp;"."&amp;MID(O136,8,1)</f>
        <v>7.6</v>
      </c>
    </row>
    <row r="137" spans="1:16" s="121" customFormat="1" ht="15.95" customHeight="1" x14ac:dyDescent="0.2">
      <c r="A137" s="170">
        <v>58</v>
      </c>
      <c r="B137" s="171" t="s">
        <v>633</v>
      </c>
      <c r="C137" s="172" t="s">
        <v>634</v>
      </c>
      <c r="D137" s="173" t="s">
        <v>635</v>
      </c>
      <c r="E137" s="171" t="s">
        <v>9</v>
      </c>
      <c r="F137" s="171" t="s">
        <v>636</v>
      </c>
      <c r="G137" s="171" t="s">
        <v>407</v>
      </c>
      <c r="H137" s="172">
        <v>146</v>
      </c>
      <c r="I137" s="171">
        <v>3.38</v>
      </c>
      <c r="J137" s="171" t="s">
        <v>57</v>
      </c>
      <c r="K137" s="159" t="s">
        <v>964</v>
      </c>
      <c r="L137" s="174">
        <v>43691</v>
      </c>
      <c r="M137" s="174">
        <v>45736</v>
      </c>
      <c r="N137" s="380"/>
      <c r="O137" s="24" t="str">
        <f>ROUNDDOWN((M137-L137-(N137*30))/336,0)&amp;" thn; "&amp;ROUNDDOWN(12*((M137-L137-(N137*30))/365-ROUNDDOWN((M137-L137-(N137*30))/365,0)),0)&amp;" bln"</f>
        <v>6 thn; 7 bln</v>
      </c>
      <c r="P137" s="153" t="str">
        <f>LEFT(O137,1)&amp;"."&amp;MID(O137,8,1)</f>
        <v>6.7</v>
      </c>
    </row>
    <row r="138" spans="1:16" s="121" customFormat="1" ht="15.95" customHeight="1" x14ac:dyDescent="0.2">
      <c r="A138" s="170">
        <v>59</v>
      </c>
      <c r="B138" s="171" t="s">
        <v>637</v>
      </c>
      <c r="C138" s="172" t="s">
        <v>638</v>
      </c>
      <c r="D138" s="173" t="s">
        <v>639</v>
      </c>
      <c r="E138" s="171" t="s">
        <v>9</v>
      </c>
      <c r="F138" s="171" t="s">
        <v>640</v>
      </c>
      <c r="G138" s="171" t="s">
        <v>407</v>
      </c>
      <c r="H138" s="172">
        <v>145</v>
      </c>
      <c r="I138" s="171">
        <v>3.33</v>
      </c>
      <c r="J138" s="171" t="s">
        <v>57</v>
      </c>
      <c r="K138" s="159" t="s">
        <v>964</v>
      </c>
      <c r="L138" s="174">
        <v>43691</v>
      </c>
      <c r="M138" s="174">
        <v>45736</v>
      </c>
      <c r="N138" s="380"/>
      <c r="O138" s="24" t="str">
        <f>ROUNDDOWN((M138-L138-(N138*30))/336,0)&amp;" thn; "&amp;ROUNDDOWN(12*((M138-L138-(N138*30))/365-ROUNDDOWN((M138-L138-(N138*30))/365,0)),0)&amp;" bln"</f>
        <v>6 thn; 7 bln</v>
      </c>
      <c r="P138" s="153" t="str">
        <f>LEFT(O138,1)&amp;"."&amp;MID(O138,8,1)</f>
        <v>6.7</v>
      </c>
    </row>
    <row r="139" spans="1:16" s="121" customFormat="1" ht="15.95" customHeight="1" x14ac:dyDescent="0.2">
      <c r="A139" s="170">
        <v>60</v>
      </c>
      <c r="B139" s="171" t="s">
        <v>641</v>
      </c>
      <c r="C139" s="172" t="s">
        <v>642</v>
      </c>
      <c r="D139" s="173" t="s">
        <v>66</v>
      </c>
      <c r="E139" s="171" t="s">
        <v>8</v>
      </c>
      <c r="F139" s="171" t="s">
        <v>643</v>
      </c>
      <c r="G139" s="171" t="s">
        <v>407</v>
      </c>
      <c r="H139" s="172">
        <v>145</v>
      </c>
      <c r="I139" s="171">
        <v>3.32</v>
      </c>
      <c r="J139" s="171" t="s">
        <v>57</v>
      </c>
      <c r="K139" s="159" t="s">
        <v>964</v>
      </c>
      <c r="L139" s="174">
        <v>44088</v>
      </c>
      <c r="M139" s="174">
        <v>45736</v>
      </c>
      <c r="N139" s="380"/>
      <c r="O139" s="24" t="str">
        <f>ROUNDDOWN((M139-L139-(N139*30))/336,0)&amp;" thn; "&amp;ROUNDDOWN(12*((M139-L139-(N139*30))/365-ROUNDDOWN((M139-L139-(N139*30))/365,0)),0)&amp;" bln"</f>
        <v>4 thn; 6 bln</v>
      </c>
      <c r="P139" s="153" t="str">
        <f>LEFT(O139,1)&amp;"."&amp;MID(O139,8,1)</f>
        <v>4.6</v>
      </c>
    </row>
    <row r="140" spans="1:16" s="121" customFormat="1" ht="15.95" customHeight="1" x14ac:dyDescent="0.2">
      <c r="A140" s="170">
        <v>61</v>
      </c>
      <c r="B140" s="171" t="s">
        <v>644</v>
      </c>
      <c r="C140" s="172" t="s">
        <v>645</v>
      </c>
      <c r="D140" s="173" t="s">
        <v>646</v>
      </c>
      <c r="E140" s="171" t="s">
        <v>8</v>
      </c>
      <c r="F140" s="171" t="s">
        <v>647</v>
      </c>
      <c r="G140" s="171" t="s">
        <v>407</v>
      </c>
      <c r="H140" s="172">
        <v>146</v>
      </c>
      <c r="I140" s="171">
        <v>3.27</v>
      </c>
      <c r="J140" s="171" t="s">
        <v>57</v>
      </c>
      <c r="K140" s="159" t="s">
        <v>964</v>
      </c>
      <c r="L140" s="174">
        <v>43344</v>
      </c>
      <c r="M140" s="174">
        <v>45736</v>
      </c>
      <c r="N140" s="380"/>
      <c r="O140" s="24" t="str">
        <f>ROUNDDOWN((M140-L140-(N140*30))/336,0)&amp;" thn; "&amp;ROUNDDOWN(12*((M140-L140-(N140*30))/365-ROUNDDOWN((M140-L140-(N140*30))/365,0)),0)&amp;" bln"</f>
        <v>7 thn; 6 bln</v>
      </c>
      <c r="P140" s="153" t="str">
        <f>LEFT(O140,1)&amp;"."&amp;MID(O140,8,1)</f>
        <v>7.6</v>
      </c>
    </row>
    <row r="141" spans="1:16" s="121" customFormat="1" ht="15.95" customHeight="1" x14ac:dyDescent="0.2">
      <c r="A141" s="170">
        <v>62</v>
      </c>
      <c r="B141" s="171" t="s">
        <v>648</v>
      </c>
      <c r="C141" s="172" t="s">
        <v>649</v>
      </c>
      <c r="D141" s="173" t="s">
        <v>650</v>
      </c>
      <c r="E141" s="171" t="s">
        <v>8</v>
      </c>
      <c r="F141" s="171" t="s">
        <v>651</v>
      </c>
      <c r="G141" s="171" t="s">
        <v>407</v>
      </c>
      <c r="H141" s="172">
        <v>145</v>
      </c>
      <c r="I141" s="171">
        <v>3.24</v>
      </c>
      <c r="J141" s="171" t="s">
        <v>57</v>
      </c>
      <c r="K141" s="159" t="s">
        <v>964</v>
      </c>
      <c r="L141" s="174">
        <v>44088</v>
      </c>
      <c r="M141" s="174">
        <v>45736</v>
      </c>
      <c r="N141" s="380"/>
      <c r="O141" s="24" t="str">
        <f>ROUNDDOWN((M141-L141-(N141*30))/336,0)&amp;" thn; "&amp;ROUNDDOWN(12*((M141-L141-(N141*30))/365-ROUNDDOWN((M141-L141-(N141*30))/365,0)),0)&amp;" bln"</f>
        <v>4 thn; 6 bln</v>
      </c>
      <c r="P141" s="153" t="str">
        <f>LEFT(O141,1)&amp;"."&amp;MID(O141,8,1)</f>
        <v>4.6</v>
      </c>
    </row>
    <row r="142" spans="1:16" s="121" customFormat="1" ht="15.95" customHeight="1" x14ac:dyDescent="0.2">
      <c r="A142" s="170">
        <v>63</v>
      </c>
      <c r="B142" s="171" t="s">
        <v>652</v>
      </c>
      <c r="C142" s="172" t="s">
        <v>653</v>
      </c>
      <c r="D142" s="173" t="s">
        <v>654</v>
      </c>
      <c r="E142" s="171" t="s">
        <v>8</v>
      </c>
      <c r="F142" s="171" t="s">
        <v>655</v>
      </c>
      <c r="G142" s="171" t="s">
        <v>407</v>
      </c>
      <c r="H142" s="172">
        <v>145</v>
      </c>
      <c r="I142" s="171">
        <v>3.23</v>
      </c>
      <c r="J142" s="171" t="s">
        <v>57</v>
      </c>
      <c r="K142" s="159" t="s">
        <v>964</v>
      </c>
      <c r="L142" s="174">
        <v>44088</v>
      </c>
      <c r="M142" s="174">
        <v>45736</v>
      </c>
      <c r="N142" s="380"/>
      <c r="O142" s="24" t="str">
        <f>ROUNDDOWN((M142-L142-(N142*30))/336,0)&amp;" thn; "&amp;ROUNDDOWN(12*((M142-L142-(N142*30))/365-ROUNDDOWN((M142-L142-(N142*30))/365,0)),0)&amp;" bln"</f>
        <v>4 thn; 6 bln</v>
      </c>
      <c r="P142" s="153" t="str">
        <f>LEFT(O142,1)&amp;"."&amp;MID(O142,8,1)</f>
        <v>4.6</v>
      </c>
    </row>
    <row r="143" spans="1:16" s="121" customFormat="1" ht="15.95" customHeight="1" x14ac:dyDescent="0.2">
      <c r="A143" s="170">
        <v>64</v>
      </c>
      <c r="B143" s="171" t="s">
        <v>656</v>
      </c>
      <c r="C143" s="172" t="s">
        <v>657</v>
      </c>
      <c r="D143" s="173" t="s">
        <v>658</v>
      </c>
      <c r="E143" s="171" t="s">
        <v>9</v>
      </c>
      <c r="F143" s="171" t="s">
        <v>659</v>
      </c>
      <c r="G143" s="171" t="s">
        <v>407</v>
      </c>
      <c r="H143" s="172">
        <v>146</v>
      </c>
      <c r="I143" s="171">
        <v>3.22</v>
      </c>
      <c r="J143" s="171" t="s">
        <v>57</v>
      </c>
      <c r="K143" s="159" t="s">
        <v>964</v>
      </c>
      <c r="L143" s="174">
        <v>43691</v>
      </c>
      <c r="M143" s="174">
        <v>45736</v>
      </c>
      <c r="N143" s="380"/>
      <c r="O143" s="24" t="str">
        <f>ROUNDDOWN((M143-L143-(N143*30))/336,0)&amp;" thn; "&amp;ROUNDDOWN(12*((M143-L143-(N143*30))/365-ROUNDDOWN((M143-L143-(N143*30))/365,0)),0)&amp;" bln"</f>
        <v>6 thn; 7 bln</v>
      </c>
      <c r="P143" s="153" t="str">
        <f>LEFT(O143,1)&amp;"."&amp;MID(O143,8,1)</f>
        <v>6.7</v>
      </c>
    </row>
    <row r="144" spans="1:16" s="121" customFormat="1" ht="15.95" customHeight="1" x14ac:dyDescent="0.2">
      <c r="A144" s="170">
        <v>65</v>
      </c>
      <c r="B144" s="171" t="s">
        <v>660</v>
      </c>
      <c r="C144" s="172" t="s">
        <v>661</v>
      </c>
      <c r="D144" s="173" t="s">
        <v>662</v>
      </c>
      <c r="E144" s="171" t="s">
        <v>8</v>
      </c>
      <c r="F144" s="171" t="s">
        <v>663</v>
      </c>
      <c r="G144" s="171" t="s">
        <v>407</v>
      </c>
      <c r="H144" s="172">
        <v>148</v>
      </c>
      <c r="I144" s="171">
        <v>3.09</v>
      </c>
      <c r="J144" s="171" t="s">
        <v>57</v>
      </c>
      <c r="K144" s="159" t="s">
        <v>964</v>
      </c>
      <c r="L144" s="174">
        <v>43344</v>
      </c>
      <c r="M144" s="174">
        <v>45736</v>
      </c>
      <c r="N144" s="380"/>
      <c r="O144" s="24" t="str">
        <f>ROUNDDOWN((M144-L144-(N144*30))/336,0)&amp;" thn; "&amp;ROUNDDOWN(12*((M144-L144-(N144*30))/365-ROUNDDOWN((M144-L144-(N144*30))/365,0)),0)&amp;" bln"</f>
        <v>7 thn; 6 bln</v>
      </c>
      <c r="P144" s="153" t="str">
        <f>LEFT(O144,1)&amp;"."&amp;MID(O144,8,1)</f>
        <v>7.6</v>
      </c>
    </row>
    <row r="145" spans="1:16" s="121" customFormat="1" ht="15.95" customHeight="1" thickBot="1" x14ac:dyDescent="0.25">
      <c r="A145" s="178">
        <v>66</v>
      </c>
      <c r="B145" s="179" t="s">
        <v>664</v>
      </c>
      <c r="C145" s="180" t="s">
        <v>665</v>
      </c>
      <c r="D145" s="181" t="s">
        <v>666</v>
      </c>
      <c r="E145" s="179" t="s">
        <v>8</v>
      </c>
      <c r="F145" s="179" t="s">
        <v>667</v>
      </c>
      <c r="G145" s="179" t="s">
        <v>407</v>
      </c>
      <c r="H145" s="180">
        <v>148</v>
      </c>
      <c r="I145" s="179">
        <v>3.04</v>
      </c>
      <c r="J145" s="179" t="s">
        <v>57</v>
      </c>
      <c r="K145" s="163" t="s">
        <v>964</v>
      </c>
      <c r="L145" s="182">
        <v>43344</v>
      </c>
      <c r="M145" s="182">
        <v>45736</v>
      </c>
      <c r="N145" s="382"/>
      <c r="O145" s="156" t="str">
        <f>ROUNDDOWN((M145-L145-(N145*30))/336,0)&amp;" thn; "&amp;ROUNDDOWN(12*((M145-L145-(N145*30))/365-ROUNDDOWN((M145-L145-(N145*30))/365,0)),0)&amp;" bln"</f>
        <v>7 thn; 6 bln</v>
      </c>
      <c r="P145" s="157" t="str">
        <f>LEFT(O145,1)&amp;"."&amp;MID(O145,8,1)</f>
        <v>7.6</v>
      </c>
    </row>
    <row r="146" spans="1:16" s="121" customFormat="1" ht="15.95" customHeight="1" x14ac:dyDescent="0.2">
      <c r="A146" s="383"/>
      <c r="B146" s="383"/>
      <c r="C146" s="384"/>
      <c r="D146" s="385"/>
      <c r="E146" s="383"/>
      <c r="F146" s="383"/>
      <c r="G146" s="383"/>
      <c r="H146" s="384"/>
      <c r="I146" s="383"/>
      <c r="J146" s="383"/>
      <c r="K146" s="386"/>
      <c r="L146" s="387"/>
      <c r="M146" s="387"/>
      <c r="N146" s="379"/>
      <c r="O146" s="377"/>
      <c r="P146" s="378"/>
    </row>
    <row r="147" spans="1:16" s="121" customFormat="1" ht="15.95" customHeight="1" x14ac:dyDescent="0.2">
      <c r="A147" s="389" t="s">
        <v>74</v>
      </c>
      <c r="B147" s="160"/>
      <c r="C147" s="161"/>
      <c r="D147" s="162"/>
      <c r="E147" s="160"/>
      <c r="F147" s="160"/>
      <c r="G147" s="160"/>
      <c r="H147" s="161"/>
      <c r="I147" s="160"/>
      <c r="J147" s="160"/>
      <c r="K147" s="129"/>
      <c r="L147" s="130"/>
      <c r="M147" s="130"/>
      <c r="N147" s="131"/>
      <c r="O147" s="132"/>
      <c r="P147" s="123"/>
    </row>
    <row r="148" spans="1:16" s="121" customFormat="1" ht="15.95" customHeight="1" x14ac:dyDescent="0.2">
      <c r="A148" s="114">
        <v>1</v>
      </c>
      <c r="B148" s="115" t="s">
        <v>668</v>
      </c>
      <c r="C148" s="116" t="s">
        <v>669</v>
      </c>
      <c r="D148" s="116" t="s">
        <v>670</v>
      </c>
      <c r="E148" s="117" t="s">
        <v>8</v>
      </c>
      <c r="F148" s="390" t="s">
        <v>671</v>
      </c>
      <c r="G148" s="117" t="s">
        <v>21</v>
      </c>
      <c r="H148" s="117">
        <v>160</v>
      </c>
      <c r="I148" s="119">
        <v>3.82</v>
      </c>
      <c r="J148" s="115" t="s">
        <v>57</v>
      </c>
      <c r="K148" s="159" t="s">
        <v>964</v>
      </c>
      <c r="L148" s="120">
        <v>44418</v>
      </c>
      <c r="M148" s="174">
        <v>45736</v>
      </c>
      <c r="N148" s="380"/>
      <c r="O148" s="24" t="str">
        <f>ROUNDDOWN((M148-L148-(N148*30))/336,0)&amp;" thn; "&amp;ROUNDDOWN(12*((M148-L148-(N148*30))/365-ROUNDDOWN((M148-L148-(N148*30))/365,0)),0)&amp;" bln"</f>
        <v>3 thn; 7 bln</v>
      </c>
      <c r="P148" s="153" t="str">
        <f>LEFT(O148,1)&amp;"."&amp;MID(O148,8,1)</f>
        <v>3.7</v>
      </c>
    </row>
    <row r="149" spans="1:16" s="121" customFormat="1" ht="15.95" customHeight="1" x14ac:dyDescent="0.2">
      <c r="A149" s="114">
        <v>2</v>
      </c>
      <c r="B149" s="115" t="s">
        <v>672</v>
      </c>
      <c r="C149" s="116" t="s">
        <v>673</v>
      </c>
      <c r="D149" s="116" t="s">
        <v>674</v>
      </c>
      <c r="E149" s="117" t="s">
        <v>8</v>
      </c>
      <c r="F149" s="390" t="s">
        <v>675</v>
      </c>
      <c r="G149" s="117" t="s">
        <v>21</v>
      </c>
      <c r="H149" s="117">
        <v>157</v>
      </c>
      <c r="I149" s="119">
        <v>3.78</v>
      </c>
      <c r="J149" s="115" t="s">
        <v>57</v>
      </c>
      <c r="K149" s="159" t="s">
        <v>964</v>
      </c>
      <c r="L149" s="120">
        <v>44418</v>
      </c>
      <c r="M149" s="174">
        <v>45736</v>
      </c>
      <c r="N149" s="380"/>
      <c r="O149" s="24" t="str">
        <f>ROUNDDOWN((M149-L149-(N149*30))/336,0)&amp;" thn; "&amp;ROUNDDOWN(12*((M149-L149-(N149*30))/365-ROUNDDOWN((M149-L149-(N149*30))/365,0)),0)&amp;" bln"</f>
        <v>3 thn; 7 bln</v>
      </c>
      <c r="P149" s="153" t="str">
        <f>LEFT(O149,1)&amp;"."&amp;MID(O149,8,1)</f>
        <v>3.7</v>
      </c>
    </row>
    <row r="150" spans="1:16" s="121" customFormat="1" ht="15.95" customHeight="1" x14ac:dyDescent="0.2">
      <c r="A150" s="114">
        <v>3</v>
      </c>
      <c r="B150" s="115" t="s">
        <v>676</v>
      </c>
      <c r="C150" s="116" t="s">
        <v>677</v>
      </c>
      <c r="D150" s="116" t="s">
        <v>678</v>
      </c>
      <c r="E150" s="117" t="s">
        <v>9</v>
      </c>
      <c r="F150" s="390" t="s">
        <v>679</v>
      </c>
      <c r="G150" s="117" t="s">
        <v>21</v>
      </c>
      <c r="H150" s="117">
        <v>153</v>
      </c>
      <c r="I150" s="119">
        <v>3.77</v>
      </c>
      <c r="J150" s="115" t="s">
        <v>57</v>
      </c>
      <c r="K150" s="159" t="s">
        <v>964</v>
      </c>
      <c r="L150" s="120">
        <v>44418</v>
      </c>
      <c r="M150" s="174">
        <v>45736</v>
      </c>
      <c r="N150" s="380"/>
      <c r="O150" s="24" t="str">
        <f>ROUNDDOWN((M150-L150-(N150*30))/336,0)&amp;" thn; "&amp;ROUNDDOWN(12*((M150-L150-(N150*30))/365-ROUNDDOWN((M150-L150-(N150*30))/365,0)),0)&amp;" bln"</f>
        <v>3 thn; 7 bln</v>
      </c>
      <c r="P150" s="153" t="str">
        <f>LEFT(O150,1)&amp;"."&amp;MID(O150,8,1)</f>
        <v>3.7</v>
      </c>
    </row>
    <row r="151" spans="1:16" s="121" customFormat="1" ht="15.95" customHeight="1" x14ac:dyDescent="0.2">
      <c r="A151" s="114">
        <v>4</v>
      </c>
      <c r="B151" s="115" t="s">
        <v>680</v>
      </c>
      <c r="C151" s="116" t="s">
        <v>681</v>
      </c>
      <c r="D151" s="116" t="s">
        <v>682</v>
      </c>
      <c r="E151" s="117" t="s">
        <v>9</v>
      </c>
      <c r="F151" s="390" t="s">
        <v>683</v>
      </c>
      <c r="G151" s="117" t="s">
        <v>21</v>
      </c>
      <c r="H151" s="117">
        <v>153</v>
      </c>
      <c r="I151" s="119">
        <v>3.75</v>
      </c>
      <c r="J151" s="115" t="s">
        <v>57</v>
      </c>
      <c r="K151" s="159" t="s">
        <v>964</v>
      </c>
      <c r="L151" s="120">
        <v>44418</v>
      </c>
      <c r="M151" s="174">
        <v>45736</v>
      </c>
      <c r="N151" s="380"/>
      <c r="O151" s="24" t="str">
        <f>ROUNDDOWN((M151-L151-(N151*30))/336,0)&amp;" thn; "&amp;ROUNDDOWN(12*((M151-L151-(N151*30))/365-ROUNDDOWN((M151-L151-(N151*30))/365,0)),0)&amp;" bln"</f>
        <v>3 thn; 7 bln</v>
      </c>
      <c r="P151" s="153" t="str">
        <f>LEFT(O151,1)&amp;"."&amp;MID(O151,8,1)</f>
        <v>3.7</v>
      </c>
    </row>
    <row r="152" spans="1:16" s="121" customFormat="1" ht="15.95" customHeight="1" x14ac:dyDescent="0.2">
      <c r="A152" s="114">
        <v>5</v>
      </c>
      <c r="B152" s="115" t="s">
        <v>684</v>
      </c>
      <c r="C152" s="116" t="s">
        <v>685</v>
      </c>
      <c r="D152" s="116" t="s">
        <v>686</v>
      </c>
      <c r="E152" s="117" t="s">
        <v>9</v>
      </c>
      <c r="F152" s="390" t="s">
        <v>687</v>
      </c>
      <c r="G152" s="117" t="s">
        <v>21</v>
      </c>
      <c r="H152" s="117">
        <v>153</v>
      </c>
      <c r="I152" s="119">
        <v>3.75</v>
      </c>
      <c r="J152" s="115" t="s">
        <v>57</v>
      </c>
      <c r="K152" s="159" t="s">
        <v>964</v>
      </c>
      <c r="L152" s="120">
        <v>44418</v>
      </c>
      <c r="M152" s="174">
        <v>45736</v>
      </c>
      <c r="N152" s="380"/>
      <c r="O152" s="24" t="str">
        <f>ROUNDDOWN((M152-L152-(N152*30))/336,0)&amp;" thn; "&amp;ROUNDDOWN(12*((M152-L152-(N152*30))/365-ROUNDDOWN((M152-L152-(N152*30))/365,0)),0)&amp;" bln"</f>
        <v>3 thn; 7 bln</v>
      </c>
      <c r="P152" s="153" t="str">
        <f>LEFT(O152,1)&amp;"."&amp;MID(O152,8,1)</f>
        <v>3.7</v>
      </c>
    </row>
    <row r="153" spans="1:16" s="121" customFormat="1" ht="15.95" customHeight="1" x14ac:dyDescent="0.2">
      <c r="A153" s="114">
        <v>6</v>
      </c>
      <c r="B153" s="115" t="s">
        <v>688</v>
      </c>
      <c r="C153" s="116" t="s">
        <v>689</v>
      </c>
      <c r="D153" s="116" t="s">
        <v>690</v>
      </c>
      <c r="E153" s="117" t="s">
        <v>9</v>
      </c>
      <c r="F153" s="390" t="s">
        <v>691</v>
      </c>
      <c r="G153" s="117" t="s">
        <v>21</v>
      </c>
      <c r="H153" s="117">
        <v>153</v>
      </c>
      <c r="I153" s="119">
        <v>3.75</v>
      </c>
      <c r="J153" s="115" t="s">
        <v>57</v>
      </c>
      <c r="K153" s="159" t="s">
        <v>964</v>
      </c>
      <c r="L153" s="120">
        <v>44418</v>
      </c>
      <c r="M153" s="174">
        <v>45736</v>
      </c>
      <c r="N153" s="380"/>
      <c r="O153" s="24" t="str">
        <f>ROUNDDOWN((M153-L153-(N153*30))/336,0)&amp;" thn; "&amp;ROUNDDOWN(12*((M153-L153-(N153*30))/365-ROUNDDOWN((M153-L153-(N153*30))/365,0)),0)&amp;" bln"</f>
        <v>3 thn; 7 bln</v>
      </c>
      <c r="P153" s="153" t="str">
        <f>LEFT(O153,1)&amp;"."&amp;MID(O153,8,1)</f>
        <v>3.7</v>
      </c>
    </row>
    <row r="154" spans="1:16" s="121" customFormat="1" ht="15.95" customHeight="1" x14ac:dyDescent="0.2">
      <c r="A154" s="114">
        <v>7</v>
      </c>
      <c r="B154" s="115" t="s">
        <v>692</v>
      </c>
      <c r="C154" s="116" t="s">
        <v>693</v>
      </c>
      <c r="D154" s="116" t="s">
        <v>694</v>
      </c>
      <c r="E154" s="117" t="s">
        <v>9</v>
      </c>
      <c r="F154" s="390" t="s">
        <v>695</v>
      </c>
      <c r="G154" s="117" t="s">
        <v>21</v>
      </c>
      <c r="H154" s="117">
        <v>153</v>
      </c>
      <c r="I154" s="119">
        <v>3.73</v>
      </c>
      <c r="J154" s="115" t="s">
        <v>57</v>
      </c>
      <c r="K154" s="159" t="s">
        <v>964</v>
      </c>
      <c r="L154" s="120">
        <v>44418</v>
      </c>
      <c r="M154" s="174">
        <v>45736</v>
      </c>
      <c r="N154" s="380"/>
      <c r="O154" s="24" t="str">
        <f>ROUNDDOWN((M154-L154-(N154*30))/336,0)&amp;" thn; "&amp;ROUNDDOWN(12*((M154-L154-(N154*30))/365-ROUNDDOWN((M154-L154-(N154*30))/365,0)),0)&amp;" bln"</f>
        <v>3 thn; 7 bln</v>
      </c>
      <c r="P154" s="153" t="str">
        <f>LEFT(O154,1)&amp;"."&amp;MID(O154,8,1)</f>
        <v>3.7</v>
      </c>
    </row>
    <row r="155" spans="1:16" s="121" customFormat="1" ht="15.95" customHeight="1" x14ac:dyDescent="0.2">
      <c r="A155" s="114">
        <v>8</v>
      </c>
      <c r="B155" s="115" t="s">
        <v>696</v>
      </c>
      <c r="C155" s="116" t="s">
        <v>697</v>
      </c>
      <c r="D155" s="116" t="s">
        <v>698</v>
      </c>
      <c r="E155" s="117" t="s">
        <v>9</v>
      </c>
      <c r="F155" s="390" t="s">
        <v>699</v>
      </c>
      <c r="G155" s="117" t="s">
        <v>21</v>
      </c>
      <c r="H155" s="117">
        <v>153</v>
      </c>
      <c r="I155" s="119">
        <v>3.71</v>
      </c>
      <c r="J155" s="115" t="s">
        <v>57</v>
      </c>
      <c r="K155" s="159" t="s">
        <v>964</v>
      </c>
      <c r="L155" s="120">
        <v>44418</v>
      </c>
      <c r="M155" s="174">
        <v>45736</v>
      </c>
      <c r="N155" s="380"/>
      <c r="O155" s="24" t="str">
        <f>ROUNDDOWN((M155-L155-(N155*30))/336,0)&amp;" thn; "&amp;ROUNDDOWN(12*((M155-L155-(N155*30))/365-ROUNDDOWN((M155-L155-(N155*30))/365,0)),0)&amp;" bln"</f>
        <v>3 thn; 7 bln</v>
      </c>
      <c r="P155" s="153" t="str">
        <f>LEFT(O155,1)&amp;"."&amp;MID(O155,8,1)</f>
        <v>3.7</v>
      </c>
    </row>
    <row r="156" spans="1:16" s="121" customFormat="1" ht="15.95" customHeight="1" x14ac:dyDescent="0.2">
      <c r="A156" s="114">
        <v>9</v>
      </c>
      <c r="B156" s="115" t="s">
        <v>700</v>
      </c>
      <c r="C156" s="116" t="s">
        <v>701</v>
      </c>
      <c r="D156" s="116" t="s">
        <v>702</v>
      </c>
      <c r="E156" s="117" t="s">
        <v>9</v>
      </c>
      <c r="F156" s="390" t="s">
        <v>703</v>
      </c>
      <c r="G156" s="117" t="s">
        <v>21</v>
      </c>
      <c r="H156" s="117">
        <v>152</v>
      </c>
      <c r="I156" s="119">
        <v>3.69</v>
      </c>
      <c r="J156" s="115" t="s">
        <v>57</v>
      </c>
      <c r="K156" s="159" t="s">
        <v>964</v>
      </c>
      <c r="L156" s="120">
        <v>44418</v>
      </c>
      <c r="M156" s="174">
        <v>45736</v>
      </c>
      <c r="N156" s="380"/>
      <c r="O156" s="24" t="str">
        <f>ROUNDDOWN((M156-L156-(N156*30))/336,0)&amp;" thn; "&amp;ROUNDDOWN(12*((M156-L156-(N156*30))/365-ROUNDDOWN((M156-L156-(N156*30))/365,0)),0)&amp;" bln"</f>
        <v>3 thn; 7 bln</v>
      </c>
      <c r="P156" s="153" t="str">
        <f>LEFT(O156,1)&amp;"."&amp;MID(O156,8,1)</f>
        <v>3.7</v>
      </c>
    </row>
    <row r="157" spans="1:16" s="121" customFormat="1" ht="15.95" customHeight="1" x14ac:dyDescent="0.2">
      <c r="A157" s="114">
        <v>10</v>
      </c>
      <c r="B157" s="115" t="s">
        <v>704</v>
      </c>
      <c r="C157" s="116" t="s">
        <v>705</v>
      </c>
      <c r="D157" s="116" t="s">
        <v>706</v>
      </c>
      <c r="E157" s="117" t="s">
        <v>9</v>
      </c>
      <c r="F157" s="390" t="s">
        <v>707</v>
      </c>
      <c r="G157" s="117" t="s">
        <v>21</v>
      </c>
      <c r="H157" s="117">
        <v>153</v>
      </c>
      <c r="I157" s="119">
        <v>3.69</v>
      </c>
      <c r="J157" s="115" t="s">
        <v>57</v>
      </c>
      <c r="K157" s="159" t="s">
        <v>964</v>
      </c>
      <c r="L157" s="120">
        <v>44418</v>
      </c>
      <c r="M157" s="174">
        <v>45736</v>
      </c>
      <c r="N157" s="380"/>
      <c r="O157" s="24" t="str">
        <f>ROUNDDOWN((M157-L157-(N157*30))/336,0)&amp;" thn; "&amp;ROUNDDOWN(12*((M157-L157-(N157*30))/365-ROUNDDOWN((M157-L157-(N157*30))/365,0)),0)&amp;" bln"</f>
        <v>3 thn; 7 bln</v>
      </c>
      <c r="P157" s="153" t="str">
        <f>LEFT(O157,1)&amp;"."&amp;MID(O157,8,1)</f>
        <v>3.7</v>
      </c>
    </row>
    <row r="158" spans="1:16" s="121" customFormat="1" ht="15.95" customHeight="1" x14ac:dyDescent="0.2">
      <c r="A158" s="114">
        <v>11</v>
      </c>
      <c r="B158" s="115" t="s">
        <v>708</v>
      </c>
      <c r="C158" s="116" t="s">
        <v>709</v>
      </c>
      <c r="D158" s="116" t="s">
        <v>710</v>
      </c>
      <c r="E158" s="117" t="s">
        <v>8</v>
      </c>
      <c r="F158" s="390" t="s">
        <v>711</v>
      </c>
      <c r="G158" s="117" t="s">
        <v>21</v>
      </c>
      <c r="H158" s="117">
        <v>153</v>
      </c>
      <c r="I158" s="119">
        <v>3.69</v>
      </c>
      <c r="J158" s="115" t="s">
        <v>57</v>
      </c>
      <c r="K158" s="159" t="s">
        <v>964</v>
      </c>
      <c r="L158" s="120">
        <v>44418</v>
      </c>
      <c r="M158" s="174">
        <v>45736</v>
      </c>
      <c r="N158" s="380"/>
      <c r="O158" s="24" t="str">
        <f>ROUNDDOWN((M158-L158-(N158*30))/336,0)&amp;" thn; "&amp;ROUNDDOWN(12*((M158-L158-(N158*30))/365-ROUNDDOWN((M158-L158-(N158*30))/365,0)),0)&amp;" bln"</f>
        <v>3 thn; 7 bln</v>
      </c>
      <c r="P158" s="153" t="str">
        <f>LEFT(O158,1)&amp;"."&amp;MID(O158,8,1)</f>
        <v>3.7</v>
      </c>
    </row>
    <row r="159" spans="1:16" s="121" customFormat="1" ht="15.95" customHeight="1" x14ac:dyDescent="0.2">
      <c r="A159" s="114">
        <v>12</v>
      </c>
      <c r="B159" s="115" t="s">
        <v>712</v>
      </c>
      <c r="C159" s="116" t="s">
        <v>713</v>
      </c>
      <c r="D159" s="116" t="s">
        <v>714</v>
      </c>
      <c r="E159" s="117" t="s">
        <v>9</v>
      </c>
      <c r="F159" s="390" t="s">
        <v>715</v>
      </c>
      <c r="G159" s="117" t="s">
        <v>21</v>
      </c>
      <c r="H159" s="117">
        <v>150</v>
      </c>
      <c r="I159" s="119">
        <v>3.68</v>
      </c>
      <c r="J159" s="115" t="s">
        <v>57</v>
      </c>
      <c r="K159" s="159" t="s">
        <v>964</v>
      </c>
      <c r="L159" s="120">
        <v>44418</v>
      </c>
      <c r="M159" s="174">
        <v>45736</v>
      </c>
      <c r="N159" s="380"/>
      <c r="O159" s="24" t="str">
        <f>ROUNDDOWN((M159-L159-(N159*30))/336,0)&amp;" thn; "&amp;ROUNDDOWN(12*((M159-L159-(N159*30))/365-ROUNDDOWN((M159-L159-(N159*30))/365,0)),0)&amp;" bln"</f>
        <v>3 thn; 7 bln</v>
      </c>
      <c r="P159" s="153" t="str">
        <f>LEFT(O159,1)&amp;"."&amp;MID(O159,8,1)</f>
        <v>3.7</v>
      </c>
    </row>
    <row r="160" spans="1:16" s="121" customFormat="1" ht="15.95" customHeight="1" x14ac:dyDescent="0.2">
      <c r="A160" s="114">
        <v>13</v>
      </c>
      <c r="B160" s="115" t="s">
        <v>716</v>
      </c>
      <c r="C160" s="116" t="s">
        <v>717</v>
      </c>
      <c r="D160" s="116" t="s">
        <v>718</v>
      </c>
      <c r="E160" s="117" t="s">
        <v>9</v>
      </c>
      <c r="F160" s="390" t="s">
        <v>719</v>
      </c>
      <c r="G160" s="117" t="s">
        <v>21</v>
      </c>
      <c r="H160" s="117">
        <v>151</v>
      </c>
      <c r="I160" s="119">
        <v>3.67</v>
      </c>
      <c r="J160" s="115" t="s">
        <v>57</v>
      </c>
      <c r="K160" s="159" t="s">
        <v>964</v>
      </c>
      <c r="L160" s="120">
        <v>44088</v>
      </c>
      <c r="M160" s="174">
        <v>45736</v>
      </c>
      <c r="N160" s="380"/>
      <c r="O160" s="24" t="str">
        <f>ROUNDDOWN((M160-L160-(N160*30))/336,0)&amp;" thn; "&amp;ROUNDDOWN(12*((M160-L160-(N160*30))/365-ROUNDDOWN((M160-L160-(N160*30))/365,0)),0)&amp;" bln"</f>
        <v>4 thn; 6 bln</v>
      </c>
      <c r="P160" s="153" t="str">
        <f>LEFT(O160,1)&amp;"."&amp;MID(O160,8,1)</f>
        <v>4.6</v>
      </c>
    </row>
    <row r="161" spans="1:16" s="121" customFormat="1" ht="15.95" customHeight="1" x14ac:dyDescent="0.2">
      <c r="A161" s="114">
        <v>14</v>
      </c>
      <c r="B161" s="115" t="s">
        <v>720</v>
      </c>
      <c r="C161" s="116" t="s">
        <v>721</v>
      </c>
      <c r="D161" s="116" t="s">
        <v>722</v>
      </c>
      <c r="E161" s="117" t="s">
        <v>9</v>
      </c>
      <c r="F161" s="390" t="s">
        <v>723</v>
      </c>
      <c r="G161" s="117" t="s">
        <v>21</v>
      </c>
      <c r="H161" s="117">
        <v>163</v>
      </c>
      <c r="I161" s="119">
        <v>3.66</v>
      </c>
      <c r="J161" s="115" t="s">
        <v>57</v>
      </c>
      <c r="K161" s="159" t="s">
        <v>964</v>
      </c>
      <c r="L161" s="120">
        <v>44418</v>
      </c>
      <c r="M161" s="174">
        <v>45736</v>
      </c>
      <c r="N161" s="380"/>
      <c r="O161" s="24" t="str">
        <f>ROUNDDOWN((M161-L161-(N161*30))/336,0)&amp;" thn; "&amp;ROUNDDOWN(12*((M161-L161-(N161*30))/365-ROUNDDOWN((M161-L161-(N161*30))/365,0)),0)&amp;" bln"</f>
        <v>3 thn; 7 bln</v>
      </c>
      <c r="P161" s="153" t="str">
        <f>LEFT(O161,1)&amp;"."&amp;MID(O161,8,1)</f>
        <v>3.7</v>
      </c>
    </row>
    <row r="162" spans="1:16" s="121" customFormat="1" ht="15.95" customHeight="1" x14ac:dyDescent="0.2">
      <c r="A162" s="114">
        <v>15</v>
      </c>
      <c r="B162" s="115" t="s">
        <v>724</v>
      </c>
      <c r="C162" s="116" t="s">
        <v>725</v>
      </c>
      <c r="D162" s="116" t="s">
        <v>726</v>
      </c>
      <c r="E162" s="117" t="s">
        <v>9</v>
      </c>
      <c r="F162" s="390" t="s">
        <v>727</v>
      </c>
      <c r="G162" s="117" t="s">
        <v>21</v>
      </c>
      <c r="H162" s="117">
        <v>157</v>
      </c>
      <c r="I162" s="119">
        <v>3.66</v>
      </c>
      <c r="J162" s="115" t="s">
        <v>57</v>
      </c>
      <c r="K162" s="159" t="s">
        <v>964</v>
      </c>
      <c r="L162" s="120">
        <v>44418</v>
      </c>
      <c r="M162" s="174">
        <v>45736</v>
      </c>
      <c r="N162" s="380"/>
      <c r="O162" s="24" t="str">
        <f>ROUNDDOWN((M162-L162-(N162*30))/336,0)&amp;" thn; "&amp;ROUNDDOWN(12*((M162-L162-(N162*30))/365-ROUNDDOWN((M162-L162-(N162*30))/365,0)),0)&amp;" bln"</f>
        <v>3 thn; 7 bln</v>
      </c>
      <c r="P162" s="153" t="str">
        <f>LEFT(O162,1)&amp;"."&amp;MID(O162,8,1)</f>
        <v>3.7</v>
      </c>
    </row>
    <row r="163" spans="1:16" s="121" customFormat="1" ht="15.95" customHeight="1" x14ac:dyDescent="0.2">
      <c r="A163" s="114">
        <v>16</v>
      </c>
      <c r="B163" s="115" t="s">
        <v>728</v>
      </c>
      <c r="C163" s="116" t="s">
        <v>729</v>
      </c>
      <c r="D163" s="116" t="s">
        <v>730</v>
      </c>
      <c r="E163" s="117" t="s">
        <v>9</v>
      </c>
      <c r="F163" s="390" t="s">
        <v>731</v>
      </c>
      <c r="G163" s="117" t="s">
        <v>21</v>
      </c>
      <c r="H163" s="117">
        <v>146</v>
      </c>
      <c r="I163" s="119">
        <v>3.65</v>
      </c>
      <c r="J163" s="115" t="s">
        <v>57</v>
      </c>
      <c r="K163" s="159" t="s">
        <v>964</v>
      </c>
      <c r="L163" s="120">
        <v>44418</v>
      </c>
      <c r="M163" s="174">
        <v>45736</v>
      </c>
      <c r="N163" s="380"/>
      <c r="O163" s="24" t="str">
        <f>ROUNDDOWN((M163-L163-(N163*30))/336,0)&amp;" thn; "&amp;ROUNDDOWN(12*((M163-L163-(N163*30))/365-ROUNDDOWN((M163-L163-(N163*30))/365,0)),0)&amp;" bln"</f>
        <v>3 thn; 7 bln</v>
      </c>
      <c r="P163" s="153" t="str">
        <f>LEFT(O163,1)&amp;"."&amp;MID(O163,8,1)</f>
        <v>3.7</v>
      </c>
    </row>
    <row r="164" spans="1:16" s="121" customFormat="1" ht="15.95" customHeight="1" x14ac:dyDescent="0.2">
      <c r="A164" s="114">
        <v>17</v>
      </c>
      <c r="B164" s="115" t="s">
        <v>732</v>
      </c>
      <c r="C164" s="116" t="s">
        <v>733</v>
      </c>
      <c r="D164" s="116" t="s">
        <v>734</v>
      </c>
      <c r="E164" s="117" t="s">
        <v>9</v>
      </c>
      <c r="F164" s="390" t="s">
        <v>735</v>
      </c>
      <c r="G164" s="117" t="s">
        <v>21</v>
      </c>
      <c r="H164" s="117">
        <v>153</v>
      </c>
      <c r="I164" s="119">
        <v>3.63</v>
      </c>
      <c r="J164" s="115" t="s">
        <v>57</v>
      </c>
      <c r="K164" s="159" t="s">
        <v>964</v>
      </c>
      <c r="L164" s="120">
        <v>44418</v>
      </c>
      <c r="M164" s="174">
        <v>45736</v>
      </c>
      <c r="N164" s="380"/>
      <c r="O164" s="24" t="str">
        <f>ROUNDDOWN((M164-L164-(N164*30))/336,0)&amp;" thn; "&amp;ROUNDDOWN(12*((M164-L164-(N164*30))/365-ROUNDDOWN((M164-L164-(N164*30))/365,0)),0)&amp;" bln"</f>
        <v>3 thn; 7 bln</v>
      </c>
      <c r="P164" s="153" t="str">
        <f>LEFT(O164,1)&amp;"."&amp;MID(O164,8,1)</f>
        <v>3.7</v>
      </c>
    </row>
    <row r="165" spans="1:16" s="121" customFormat="1" ht="15.95" customHeight="1" x14ac:dyDescent="0.2">
      <c r="A165" s="114">
        <v>18</v>
      </c>
      <c r="B165" s="115" t="s">
        <v>736</v>
      </c>
      <c r="C165" s="116" t="s">
        <v>737</v>
      </c>
      <c r="D165" s="116" t="s">
        <v>738</v>
      </c>
      <c r="E165" s="117" t="s">
        <v>9</v>
      </c>
      <c r="F165" s="390" t="s">
        <v>739</v>
      </c>
      <c r="G165" s="117" t="s">
        <v>21</v>
      </c>
      <c r="H165" s="117">
        <v>153</v>
      </c>
      <c r="I165" s="119">
        <v>3.63</v>
      </c>
      <c r="J165" s="115" t="s">
        <v>57</v>
      </c>
      <c r="K165" s="159" t="s">
        <v>964</v>
      </c>
      <c r="L165" s="120">
        <v>44418</v>
      </c>
      <c r="M165" s="174">
        <v>45736</v>
      </c>
      <c r="N165" s="380"/>
      <c r="O165" s="24" t="str">
        <f>ROUNDDOWN((M165-L165-(N165*30))/336,0)&amp;" thn; "&amp;ROUNDDOWN(12*((M165-L165-(N165*30))/365-ROUNDDOWN((M165-L165-(N165*30))/365,0)),0)&amp;" bln"</f>
        <v>3 thn; 7 bln</v>
      </c>
      <c r="P165" s="153" t="str">
        <f>LEFT(O165,1)&amp;"."&amp;MID(O165,8,1)</f>
        <v>3.7</v>
      </c>
    </row>
    <row r="166" spans="1:16" s="121" customFormat="1" ht="15.95" customHeight="1" x14ac:dyDescent="0.2">
      <c r="A166" s="114">
        <v>19</v>
      </c>
      <c r="B166" s="115" t="s">
        <v>740</v>
      </c>
      <c r="C166" s="116" t="s">
        <v>741</v>
      </c>
      <c r="D166" s="116" t="s">
        <v>742</v>
      </c>
      <c r="E166" s="117" t="s">
        <v>9</v>
      </c>
      <c r="F166" s="390" t="s">
        <v>743</v>
      </c>
      <c r="G166" s="117" t="s">
        <v>21</v>
      </c>
      <c r="H166" s="117">
        <v>153</v>
      </c>
      <c r="I166" s="119">
        <v>3.62</v>
      </c>
      <c r="J166" s="115" t="s">
        <v>57</v>
      </c>
      <c r="K166" s="159" t="s">
        <v>964</v>
      </c>
      <c r="L166" s="120">
        <v>44418</v>
      </c>
      <c r="M166" s="174">
        <v>45736</v>
      </c>
      <c r="N166" s="380"/>
      <c r="O166" s="24" t="str">
        <f>ROUNDDOWN((M166-L166-(N166*30))/336,0)&amp;" thn; "&amp;ROUNDDOWN(12*((M166-L166-(N166*30))/365-ROUNDDOWN((M166-L166-(N166*30))/365,0)),0)&amp;" bln"</f>
        <v>3 thn; 7 bln</v>
      </c>
      <c r="P166" s="153" t="str">
        <f>LEFT(O166,1)&amp;"."&amp;MID(O166,8,1)</f>
        <v>3.7</v>
      </c>
    </row>
    <row r="167" spans="1:16" s="121" customFormat="1" ht="15.95" customHeight="1" x14ac:dyDescent="0.2">
      <c r="A167" s="114">
        <v>20</v>
      </c>
      <c r="B167" s="115" t="s">
        <v>744</v>
      </c>
      <c r="C167" s="116" t="s">
        <v>745</v>
      </c>
      <c r="D167" s="116" t="s">
        <v>746</v>
      </c>
      <c r="E167" s="117" t="s">
        <v>9</v>
      </c>
      <c r="F167" s="390" t="s">
        <v>747</v>
      </c>
      <c r="G167" s="117" t="s">
        <v>21</v>
      </c>
      <c r="H167" s="117">
        <v>146</v>
      </c>
      <c r="I167" s="119">
        <v>3.58</v>
      </c>
      <c r="J167" s="115" t="s">
        <v>57</v>
      </c>
      <c r="K167" s="159" t="s">
        <v>964</v>
      </c>
      <c r="L167" s="120">
        <v>44418</v>
      </c>
      <c r="M167" s="174">
        <v>45736</v>
      </c>
      <c r="N167" s="380"/>
      <c r="O167" s="24" t="str">
        <f>ROUNDDOWN((M167-L167-(N167*30))/336,0)&amp;" thn; "&amp;ROUNDDOWN(12*((M167-L167-(N167*30))/365-ROUNDDOWN((M167-L167-(N167*30))/365,0)),0)&amp;" bln"</f>
        <v>3 thn; 7 bln</v>
      </c>
      <c r="P167" s="153" t="str">
        <f>LEFT(O167,1)&amp;"."&amp;MID(O167,8,1)</f>
        <v>3.7</v>
      </c>
    </row>
    <row r="168" spans="1:16" s="121" customFormat="1" ht="15.95" customHeight="1" x14ac:dyDescent="0.2">
      <c r="A168" s="114">
        <v>21</v>
      </c>
      <c r="B168" s="115" t="s">
        <v>748</v>
      </c>
      <c r="C168" s="116" t="s">
        <v>749</v>
      </c>
      <c r="D168" s="116" t="s">
        <v>750</v>
      </c>
      <c r="E168" s="117" t="s">
        <v>9</v>
      </c>
      <c r="F168" s="390" t="s">
        <v>751</v>
      </c>
      <c r="G168" s="117" t="s">
        <v>21</v>
      </c>
      <c r="H168" s="117">
        <v>153</v>
      </c>
      <c r="I168" s="119">
        <v>3.58</v>
      </c>
      <c r="J168" s="115" t="s">
        <v>57</v>
      </c>
      <c r="K168" s="159" t="s">
        <v>964</v>
      </c>
      <c r="L168" s="120">
        <v>44418</v>
      </c>
      <c r="M168" s="174">
        <v>45736</v>
      </c>
      <c r="N168" s="380"/>
      <c r="O168" s="24" t="str">
        <f>ROUNDDOWN((M168-L168-(N168*30))/336,0)&amp;" thn; "&amp;ROUNDDOWN(12*((M168-L168-(N168*30))/365-ROUNDDOWN((M168-L168-(N168*30))/365,0)),0)&amp;" bln"</f>
        <v>3 thn; 7 bln</v>
      </c>
      <c r="P168" s="153" t="str">
        <f>LEFT(O168,1)&amp;"."&amp;MID(O168,8,1)</f>
        <v>3.7</v>
      </c>
    </row>
    <row r="169" spans="1:16" s="121" customFormat="1" ht="15.95" customHeight="1" x14ac:dyDescent="0.2">
      <c r="A169" s="114">
        <v>22</v>
      </c>
      <c r="B169" s="115" t="s">
        <v>752</v>
      </c>
      <c r="C169" s="116" t="s">
        <v>753</v>
      </c>
      <c r="D169" s="116" t="s">
        <v>754</v>
      </c>
      <c r="E169" s="117" t="s">
        <v>9</v>
      </c>
      <c r="F169" s="390" t="s">
        <v>755</v>
      </c>
      <c r="G169" s="117" t="s">
        <v>21</v>
      </c>
      <c r="H169" s="117">
        <v>150</v>
      </c>
      <c r="I169" s="119">
        <v>3.57</v>
      </c>
      <c r="J169" s="115" t="s">
        <v>57</v>
      </c>
      <c r="K169" s="159" t="s">
        <v>964</v>
      </c>
      <c r="L169" s="120">
        <v>44418</v>
      </c>
      <c r="M169" s="174">
        <v>45736</v>
      </c>
      <c r="N169" s="380"/>
      <c r="O169" s="24" t="str">
        <f>ROUNDDOWN((M169-L169-(N169*30))/336,0)&amp;" thn; "&amp;ROUNDDOWN(12*((M169-L169-(N169*30))/365-ROUNDDOWN((M169-L169-(N169*30))/365,0)),0)&amp;" bln"</f>
        <v>3 thn; 7 bln</v>
      </c>
      <c r="P169" s="153" t="str">
        <f>LEFT(O169,1)&amp;"."&amp;MID(O169,8,1)</f>
        <v>3.7</v>
      </c>
    </row>
    <row r="170" spans="1:16" s="121" customFormat="1" ht="15.95" customHeight="1" x14ac:dyDescent="0.2">
      <c r="A170" s="114">
        <v>23</v>
      </c>
      <c r="B170" s="115" t="s">
        <v>756</v>
      </c>
      <c r="C170" s="116" t="s">
        <v>757</v>
      </c>
      <c r="D170" s="116" t="s">
        <v>758</v>
      </c>
      <c r="E170" s="117" t="s">
        <v>9</v>
      </c>
      <c r="F170" s="390" t="s">
        <v>759</v>
      </c>
      <c r="G170" s="117" t="s">
        <v>21</v>
      </c>
      <c r="H170" s="117">
        <v>152</v>
      </c>
      <c r="I170" s="119">
        <v>3.56</v>
      </c>
      <c r="J170" s="115" t="s">
        <v>57</v>
      </c>
      <c r="K170" s="159" t="s">
        <v>964</v>
      </c>
      <c r="L170" s="120">
        <v>44418</v>
      </c>
      <c r="M170" s="174">
        <v>45736</v>
      </c>
      <c r="N170" s="380"/>
      <c r="O170" s="24" t="str">
        <f>ROUNDDOWN((M170-L170-(N170*30))/336,0)&amp;" thn; "&amp;ROUNDDOWN(12*((M170-L170-(N170*30))/365-ROUNDDOWN((M170-L170-(N170*30))/365,0)),0)&amp;" bln"</f>
        <v>3 thn; 7 bln</v>
      </c>
      <c r="P170" s="153" t="str">
        <f>LEFT(O170,1)&amp;"."&amp;MID(O170,8,1)</f>
        <v>3.7</v>
      </c>
    </row>
    <row r="171" spans="1:16" s="121" customFormat="1" ht="15.95" customHeight="1" x14ac:dyDescent="0.2">
      <c r="A171" s="114">
        <v>24</v>
      </c>
      <c r="B171" s="115" t="s">
        <v>760</v>
      </c>
      <c r="C171" s="116" t="s">
        <v>761</v>
      </c>
      <c r="D171" s="116" t="s">
        <v>762</v>
      </c>
      <c r="E171" s="117" t="s">
        <v>9</v>
      </c>
      <c r="F171" s="390" t="s">
        <v>763</v>
      </c>
      <c r="G171" s="117" t="s">
        <v>21</v>
      </c>
      <c r="H171" s="117">
        <v>150</v>
      </c>
      <c r="I171" s="119">
        <v>3.55</v>
      </c>
      <c r="J171" s="115" t="s">
        <v>57</v>
      </c>
      <c r="K171" s="159" t="s">
        <v>964</v>
      </c>
      <c r="L171" s="120">
        <v>44418</v>
      </c>
      <c r="M171" s="174">
        <v>45736</v>
      </c>
      <c r="N171" s="380"/>
      <c r="O171" s="24" t="str">
        <f>ROUNDDOWN((M171-L171-(N171*30))/336,0)&amp;" thn; "&amp;ROUNDDOWN(12*((M171-L171-(N171*30))/365-ROUNDDOWN((M171-L171-(N171*30))/365,0)),0)&amp;" bln"</f>
        <v>3 thn; 7 bln</v>
      </c>
      <c r="P171" s="153" t="str">
        <f>LEFT(O171,1)&amp;"."&amp;MID(O171,8,1)</f>
        <v>3.7</v>
      </c>
    </row>
    <row r="172" spans="1:16" s="121" customFormat="1" ht="15.95" customHeight="1" x14ac:dyDescent="0.2">
      <c r="A172" s="114">
        <v>25</v>
      </c>
      <c r="B172" s="115" t="s">
        <v>764</v>
      </c>
      <c r="C172" s="116" t="s">
        <v>765</v>
      </c>
      <c r="D172" s="116" t="s">
        <v>766</v>
      </c>
      <c r="E172" s="117" t="s">
        <v>9</v>
      </c>
      <c r="F172" s="390" t="s">
        <v>767</v>
      </c>
      <c r="G172" s="117" t="s">
        <v>21</v>
      </c>
      <c r="H172" s="117">
        <v>157</v>
      </c>
      <c r="I172" s="119">
        <v>3.52</v>
      </c>
      <c r="J172" s="115" t="s">
        <v>57</v>
      </c>
      <c r="K172" s="159" t="s">
        <v>964</v>
      </c>
      <c r="L172" s="120">
        <v>44088</v>
      </c>
      <c r="M172" s="174">
        <v>45736</v>
      </c>
      <c r="N172" s="380"/>
      <c r="O172" s="24" t="str">
        <f>ROUNDDOWN((M172-L172-(N172*30))/336,0)&amp;" thn; "&amp;ROUNDDOWN(12*((M172-L172-(N172*30))/365-ROUNDDOWN((M172-L172-(N172*30))/365,0)),0)&amp;" bln"</f>
        <v>4 thn; 6 bln</v>
      </c>
      <c r="P172" s="153" t="str">
        <f>LEFT(O172,1)&amp;"."&amp;MID(O172,8,1)</f>
        <v>4.6</v>
      </c>
    </row>
    <row r="173" spans="1:16" s="121" customFormat="1" ht="15.95" customHeight="1" x14ac:dyDescent="0.2">
      <c r="A173" s="114">
        <v>26</v>
      </c>
      <c r="B173" s="115" t="s">
        <v>768</v>
      </c>
      <c r="C173" s="116" t="s">
        <v>769</v>
      </c>
      <c r="D173" s="116" t="s">
        <v>770</v>
      </c>
      <c r="E173" s="117" t="s">
        <v>9</v>
      </c>
      <c r="F173" s="390" t="s">
        <v>771</v>
      </c>
      <c r="G173" s="117" t="s">
        <v>21</v>
      </c>
      <c r="H173" s="117">
        <v>153</v>
      </c>
      <c r="I173" s="119">
        <v>3.47</v>
      </c>
      <c r="J173" s="115" t="s">
        <v>57</v>
      </c>
      <c r="K173" s="159" t="s">
        <v>964</v>
      </c>
      <c r="L173" s="120">
        <v>44418</v>
      </c>
      <c r="M173" s="174">
        <v>45736</v>
      </c>
      <c r="N173" s="380"/>
      <c r="O173" s="24" t="str">
        <f>ROUNDDOWN((M173-L173-(N173*30))/336,0)&amp;" thn; "&amp;ROUNDDOWN(12*((M173-L173-(N173*30))/365-ROUNDDOWN((M173-L173-(N173*30))/365,0)),0)&amp;" bln"</f>
        <v>3 thn; 7 bln</v>
      </c>
      <c r="P173" s="153" t="str">
        <f>LEFT(O173,1)&amp;"."&amp;MID(O173,8,1)</f>
        <v>3.7</v>
      </c>
    </row>
    <row r="174" spans="1:16" s="121" customFormat="1" ht="15.95" customHeight="1" x14ac:dyDescent="0.2">
      <c r="A174" s="114">
        <v>27</v>
      </c>
      <c r="B174" s="115" t="s">
        <v>772</v>
      </c>
      <c r="C174" s="116" t="s">
        <v>773</v>
      </c>
      <c r="D174" s="116" t="s">
        <v>774</v>
      </c>
      <c r="E174" s="117" t="s">
        <v>9</v>
      </c>
      <c r="F174" s="390" t="s">
        <v>775</v>
      </c>
      <c r="G174" s="117" t="s">
        <v>21</v>
      </c>
      <c r="H174" s="117">
        <v>150</v>
      </c>
      <c r="I174" s="119">
        <v>3.47</v>
      </c>
      <c r="J174" s="115" t="s">
        <v>57</v>
      </c>
      <c r="K174" s="159" t="s">
        <v>964</v>
      </c>
      <c r="L174" s="120">
        <v>44418</v>
      </c>
      <c r="M174" s="174">
        <v>45736</v>
      </c>
      <c r="N174" s="380"/>
      <c r="O174" s="24" t="str">
        <f>ROUNDDOWN((M174-L174-(N174*30))/336,0)&amp;" thn; "&amp;ROUNDDOWN(12*((M174-L174-(N174*30))/365-ROUNDDOWN((M174-L174-(N174*30))/365,0)),0)&amp;" bln"</f>
        <v>3 thn; 7 bln</v>
      </c>
      <c r="P174" s="153" t="str">
        <f>LEFT(O174,1)&amp;"."&amp;MID(O174,8,1)</f>
        <v>3.7</v>
      </c>
    </row>
    <row r="175" spans="1:16" s="121" customFormat="1" ht="15.95" customHeight="1" x14ac:dyDescent="0.2">
      <c r="A175" s="114">
        <v>28</v>
      </c>
      <c r="B175" s="115" t="s">
        <v>776</v>
      </c>
      <c r="C175" s="116" t="s">
        <v>777</v>
      </c>
      <c r="D175" s="116" t="s">
        <v>778</v>
      </c>
      <c r="E175" s="117" t="s">
        <v>9</v>
      </c>
      <c r="F175" s="390" t="s">
        <v>779</v>
      </c>
      <c r="G175" s="117" t="s">
        <v>21</v>
      </c>
      <c r="H175" s="117">
        <v>147</v>
      </c>
      <c r="I175" s="119">
        <v>3.46</v>
      </c>
      <c r="J175" s="115" t="s">
        <v>57</v>
      </c>
      <c r="K175" s="159" t="s">
        <v>964</v>
      </c>
      <c r="L175" s="120">
        <v>44418</v>
      </c>
      <c r="M175" s="174">
        <v>45736</v>
      </c>
      <c r="N175" s="380"/>
      <c r="O175" s="24" t="str">
        <f>ROUNDDOWN((M175-L175-(N175*30))/336,0)&amp;" thn; "&amp;ROUNDDOWN(12*((M175-L175-(N175*30))/365-ROUNDDOWN((M175-L175-(N175*30))/365,0)),0)&amp;" bln"</f>
        <v>3 thn; 7 bln</v>
      </c>
      <c r="P175" s="153" t="str">
        <f>LEFT(O175,1)&amp;"."&amp;MID(O175,8,1)</f>
        <v>3.7</v>
      </c>
    </row>
    <row r="176" spans="1:16" s="121" customFormat="1" ht="15.95" customHeight="1" x14ac:dyDescent="0.2">
      <c r="A176" s="114">
        <v>29</v>
      </c>
      <c r="B176" s="115" t="s">
        <v>780</v>
      </c>
      <c r="C176" s="116" t="s">
        <v>781</v>
      </c>
      <c r="D176" s="116" t="s">
        <v>782</v>
      </c>
      <c r="E176" s="117" t="s">
        <v>9</v>
      </c>
      <c r="F176" s="390" t="s">
        <v>783</v>
      </c>
      <c r="G176" s="117" t="s">
        <v>21</v>
      </c>
      <c r="H176" s="117">
        <v>148</v>
      </c>
      <c r="I176" s="119">
        <v>3.46</v>
      </c>
      <c r="J176" s="115" t="s">
        <v>57</v>
      </c>
      <c r="K176" s="159" t="s">
        <v>964</v>
      </c>
      <c r="L176" s="120">
        <v>44418</v>
      </c>
      <c r="M176" s="174">
        <v>45736</v>
      </c>
      <c r="N176" s="380"/>
      <c r="O176" s="24" t="str">
        <f>ROUNDDOWN((M176-L176-(N176*30))/336,0)&amp;" thn; "&amp;ROUNDDOWN(12*((M176-L176-(N176*30))/365-ROUNDDOWN((M176-L176-(N176*30))/365,0)),0)&amp;" bln"</f>
        <v>3 thn; 7 bln</v>
      </c>
      <c r="P176" s="153" t="str">
        <f>LEFT(O176,1)&amp;"."&amp;MID(O176,8,1)</f>
        <v>3.7</v>
      </c>
    </row>
    <row r="177" spans="1:16" s="121" customFormat="1" ht="15.95" customHeight="1" x14ac:dyDescent="0.2">
      <c r="A177" s="114">
        <v>30</v>
      </c>
      <c r="B177" s="115" t="s">
        <v>784</v>
      </c>
      <c r="C177" s="116" t="s">
        <v>785</v>
      </c>
      <c r="D177" s="116" t="s">
        <v>786</v>
      </c>
      <c r="E177" s="117" t="s">
        <v>9</v>
      </c>
      <c r="F177" s="390" t="s">
        <v>787</v>
      </c>
      <c r="G177" s="117" t="s">
        <v>21</v>
      </c>
      <c r="H177" s="117">
        <v>147</v>
      </c>
      <c r="I177" s="119">
        <v>3.44</v>
      </c>
      <c r="J177" s="115" t="s">
        <v>57</v>
      </c>
      <c r="K177" s="159" t="s">
        <v>964</v>
      </c>
      <c r="L177" s="120">
        <v>43344</v>
      </c>
      <c r="M177" s="174">
        <v>45736</v>
      </c>
      <c r="N177" s="380"/>
      <c r="O177" s="24" t="str">
        <f>ROUNDDOWN((M177-L177-(N177*30))/336,0)&amp;" thn; "&amp;ROUNDDOWN(12*((M177-L177-(N177*30))/365-ROUNDDOWN((M177-L177-(N177*30))/365,0)),0)&amp;" bln"</f>
        <v>7 thn; 6 bln</v>
      </c>
      <c r="P177" s="153" t="str">
        <f>LEFT(O177,1)&amp;"."&amp;MID(O177,8,1)</f>
        <v>7.6</v>
      </c>
    </row>
    <row r="178" spans="1:16" s="121" customFormat="1" ht="15.95" customHeight="1" x14ac:dyDescent="0.2">
      <c r="A178" s="114">
        <v>31</v>
      </c>
      <c r="B178" s="115" t="s">
        <v>788</v>
      </c>
      <c r="C178" s="116" t="s">
        <v>789</v>
      </c>
      <c r="D178" s="116" t="s">
        <v>790</v>
      </c>
      <c r="E178" s="117" t="s">
        <v>9</v>
      </c>
      <c r="F178" s="390" t="s">
        <v>791</v>
      </c>
      <c r="G178" s="117" t="s">
        <v>21</v>
      </c>
      <c r="H178" s="117">
        <v>150</v>
      </c>
      <c r="I178" s="119">
        <v>3.42</v>
      </c>
      <c r="J178" s="115" t="s">
        <v>57</v>
      </c>
      <c r="K178" s="159" t="s">
        <v>964</v>
      </c>
      <c r="L178" s="120">
        <v>44418</v>
      </c>
      <c r="M178" s="174">
        <v>45736</v>
      </c>
      <c r="N178" s="380"/>
      <c r="O178" s="24" t="str">
        <f>ROUNDDOWN((M178-L178-(N178*30))/336,0)&amp;" thn; "&amp;ROUNDDOWN(12*((M178-L178-(N178*30))/365-ROUNDDOWN((M178-L178-(N178*30))/365,0)),0)&amp;" bln"</f>
        <v>3 thn; 7 bln</v>
      </c>
      <c r="P178" s="153" t="str">
        <f>LEFT(O178,1)&amp;"."&amp;MID(O178,8,1)</f>
        <v>3.7</v>
      </c>
    </row>
    <row r="179" spans="1:16" s="121" customFormat="1" ht="15.95" customHeight="1" x14ac:dyDescent="0.2">
      <c r="A179" s="114">
        <v>32</v>
      </c>
      <c r="B179" s="115" t="s">
        <v>792</v>
      </c>
      <c r="C179" s="116" t="s">
        <v>793</v>
      </c>
      <c r="D179" s="116" t="s">
        <v>794</v>
      </c>
      <c r="E179" s="117" t="s">
        <v>9</v>
      </c>
      <c r="F179" s="390" t="s">
        <v>795</v>
      </c>
      <c r="G179" s="117" t="s">
        <v>21</v>
      </c>
      <c r="H179" s="117">
        <v>150</v>
      </c>
      <c r="I179" s="119">
        <v>3.36</v>
      </c>
      <c r="J179" s="115" t="s">
        <v>57</v>
      </c>
      <c r="K179" s="159" t="s">
        <v>964</v>
      </c>
      <c r="L179" s="120">
        <v>44418</v>
      </c>
      <c r="M179" s="174">
        <v>45736</v>
      </c>
      <c r="N179" s="380"/>
      <c r="O179" s="24" t="str">
        <f>ROUNDDOWN((M179-L179-(N179*30))/336,0)&amp;" thn; "&amp;ROUNDDOWN(12*((M179-L179-(N179*30))/365-ROUNDDOWN((M179-L179-(N179*30))/365,0)),0)&amp;" bln"</f>
        <v>3 thn; 7 bln</v>
      </c>
      <c r="P179" s="153" t="str">
        <f>LEFT(O179,1)&amp;"."&amp;MID(O179,8,1)</f>
        <v>3.7</v>
      </c>
    </row>
    <row r="180" spans="1:16" s="121" customFormat="1" ht="15.95" customHeight="1" x14ac:dyDescent="0.2">
      <c r="A180" s="114">
        <v>33</v>
      </c>
      <c r="B180" s="115" t="s">
        <v>796</v>
      </c>
      <c r="C180" s="116" t="s">
        <v>797</v>
      </c>
      <c r="D180" s="116" t="s">
        <v>798</v>
      </c>
      <c r="E180" s="117" t="s">
        <v>9</v>
      </c>
      <c r="F180" s="390" t="s">
        <v>799</v>
      </c>
      <c r="G180" s="117" t="s">
        <v>21</v>
      </c>
      <c r="H180" s="117">
        <v>147</v>
      </c>
      <c r="I180" s="119">
        <v>3.33</v>
      </c>
      <c r="J180" s="115" t="s">
        <v>57</v>
      </c>
      <c r="K180" s="159" t="s">
        <v>964</v>
      </c>
      <c r="L180" s="120">
        <v>43691</v>
      </c>
      <c r="M180" s="174">
        <v>45736</v>
      </c>
      <c r="N180" s="380"/>
      <c r="O180" s="24" t="str">
        <f>ROUNDDOWN((M180-L180-(N180*30))/336,0)&amp;" thn; "&amp;ROUNDDOWN(12*((M180-L180-(N180*30))/365-ROUNDDOWN((M180-L180-(N180*30))/365,0)),0)&amp;" bln"</f>
        <v>6 thn; 7 bln</v>
      </c>
      <c r="P180" s="153" t="str">
        <f>LEFT(O180,1)&amp;"."&amp;MID(O180,8,1)</f>
        <v>6.7</v>
      </c>
    </row>
    <row r="181" spans="1:16" s="121" customFormat="1" ht="15.95" customHeight="1" x14ac:dyDescent="0.2">
      <c r="A181" s="114">
        <v>34</v>
      </c>
      <c r="B181" s="115" t="s">
        <v>800</v>
      </c>
      <c r="C181" s="116" t="s">
        <v>801</v>
      </c>
      <c r="D181" s="116" t="s">
        <v>802</v>
      </c>
      <c r="E181" s="117" t="s">
        <v>9</v>
      </c>
      <c r="F181" s="390" t="s">
        <v>803</v>
      </c>
      <c r="G181" s="117" t="s">
        <v>21</v>
      </c>
      <c r="H181" s="117">
        <v>148</v>
      </c>
      <c r="I181" s="119">
        <v>3.32</v>
      </c>
      <c r="J181" s="115" t="s">
        <v>57</v>
      </c>
      <c r="K181" s="159" t="s">
        <v>964</v>
      </c>
      <c r="L181" s="120">
        <v>44418</v>
      </c>
      <c r="M181" s="174">
        <v>45736</v>
      </c>
      <c r="N181" s="380"/>
      <c r="O181" s="24" t="str">
        <f>ROUNDDOWN((M181-L181-(N181*30))/336,0)&amp;" thn; "&amp;ROUNDDOWN(12*((M181-L181-(N181*30))/365-ROUNDDOWN((M181-L181-(N181*30))/365,0)),0)&amp;" bln"</f>
        <v>3 thn; 7 bln</v>
      </c>
      <c r="P181" s="153" t="str">
        <f>LEFT(O181,1)&amp;"."&amp;MID(O181,8,1)</f>
        <v>3.7</v>
      </c>
    </row>
    <row r="182" spans="1:16" s="121" customFormat="1" ht="15.95" customHeight="1" x14ac:dyDescent="0.2">
      <c r="A182" s="114">
        <v>35</v>
      </c>
      <c r="B182" s="115" t="s">
        <v>804</v>
      </c>
      <c r="C182" s="116" t="s">
        <v>805</v>
      </c>
      <c r="D182" s="116" t="s">
        <v>806</v>
      </c>
      <c r="E182" s="117" t="s">
        <v>9</v>
      </c>
      <c r="F182" s="390" t="s">
        <v>807</v>
      </c>
      <c r="G182" s="117" t="s">
        <v>21</v>
      </c>
      <c r="H182" s="117">
        <v>159</v>
      </c>
      <c r="I182" s="119">
        <v>3.25</v>
      </c>
      <c r="J182" s="115" t="s">
        <v>57</v>
      </c>
      <c r="K182" s="159" t="s">
        <v>964</v>
      </c>
      <c r="L182" s="120">
        <v>44418</v>
      </c>
      <c r="M182" s="174">
        <v>45736</v>
      </c>
      <c r="N182" s="380"/>
      <c r="O182" s="24" t="str">
        <f>ROUNDDOWN((M182-L182-(N182*30))/336,0)&amp;" thn; "&amp;ROUNDDOWN(12*((M182-L182-(N182*30))/365-ROUNDDOWN((M182-L182-(N182*30))/365,0)),0)&amp;" bln"</f>
        <v>3 thn; 7 bln</v>
      </c>
      <c r="P182" s="153" t="str">
        <f>LEFT(O182,1)&amp;"."&amp;MID(O182,8,1)</f>
        <v>3.7</v>
      </c>
    </row>
    <row r="183" spans="1:16" ht="15.95" customHeight="1" x14ac:dyDescent="0.2">
      <c r="A183" s="215">
        <v>36</v>
      </c>
      <c r="B183" s="215" t="s">
        <v>808</v>
      </c>
      <c r="C183" s="216" t="s">
        <v>64</v>
      </c>
      <c r="D183" s="217" t="s">
        <v>809</v>
      </c>
      <c r="E183" s="215" t="s">
        <v>9</v>
      </c>
      <c r="F183" s="391" t="s">
        <v>810</v>
      </c>
      <c r="G183" s="215" t="s">
        <v>21</v>
      </c>
      <c r="H183" s="215">
        <v>147</v>
      </c>
      <c r="I183" s="215">
        <v>3.24</v>
      </c>
      <c r="J183" s="216" t="s">
        <v>57</v>
      </c>
      <c r="K183" s="159" t="s">
        <v>964</v>
      </c>
      <c r="L183" s="120">
        <v>44418</v>
      </c>
      <c r="M183" s="174">
        <v>45736</v>
      </c>
      <c r="N183" s="380"/>
      <c r="O183" s="24" t="str">
        <f>ROUNDDOWN((M183-L183-(N183*30))/336,0)&amp;" thn; "&amp;ROUNDDOWN(12*((M183-L183-(N183*30))/365-ROUNDDOWN((M183-L183-(N183*30))/365,0)),0)&amp;" bln"</f>
        <v>3 thn; 7 bln</v>
      </c>
      <c r="P183" s="153" t="str">
        <f>LEFT(O183,1)&amp;"."&amp;MID(O183,8,1)</f>
        <v>3.7</v>
      </c>
    </row>
    <row r="184" spans="1:16" ht="15.95" customHeight="1" x14ac:dyDescent="0.2">
      <c r="A184" s="215">
        <v>37</v>
      </c>
      <c r="B184" s="215" t="s">
        <v>811</v>
      </c>
      <c r="C184" s="216" t="s">
        <v>812</v>
      </c>
      <c r="D184" s="217" t="s">
        <v>813</v>
      </c>
      <c r="E184" s="215" t="s">
        <v>9</v>
      </c>
      <c r="F184" s="391" t="s">
        <v>814</v>
      </c>
      <c r="G184" s="215" t="s">
        <v>21</v>
      </c>
      <c r="H184" s="215">
        <v>144</v>
      </c>
      <c r="I184" s="215">
        <v>3.24</v>
      </c>
      <c r="J184" s="216" t="s">
        <v>57</v>
      </c>
      <c r="K184" s="159" t="s">
        <v>964</v>
      </c>
      <c r="L184" s="120">
        <v>43691</v>
      </c>
      <c r="M184" s="174">
        <v>45736</v>
      </c>
      <c r="N184" s="380"/>
      <c r="O184" s="24" t="str">
        <f>ROUNDDOWN((M184-L184-(N184*30))/336,0)&amp;" thn; "&amp;ROUNDDOWN(12*((M184-L184-(N184*30))/365-ROUNDDOWN((M184-L184-(N184*30))/365,0)),0)&amp;" bln"</f>
        <v>6 thn; 7 bln</v>
      </c>
      <c r="P184" s="153" t="str">
        <f>LEFT(O184,1)&amp;"."&amp;MID(O184,8,1)</f>
        <v>6.7</v>
      </c>
    </row>
    <row r="185" spans="1:16" ht="15.95" customHeight="1" x14ac:dyDescent="0.2">
      <c r="A185" s="215">
        <v>38</v>
      </c>
      <c r="B185" s="215" t="s">
        <v>815</v>
      </c>
      <c r="C185" s="216" t="s">
        <v>816</v>
      </c>
      <c r="D185" s="217" t="s">
        <v>817</v>
      </c>
      <c r="E185" s="215" t="s">
        <v>8</v>
      </c>
      <c r="F185" s="391" t="s">
        <v>818</v>
      </c>
      <c r="G185" s="215" t="s">
        <v>21</v>
      </c>
      <c r="H185" s="215">
        <v>148</v>
      </c>
      <c r="I185" s="215">
        <v>3.21</v>
      </c>
      <c r="J185" s="216" t="s">
        <v>57</v>
      </c>
      <c r="K185" s="159" t="s">
        <v>964</v>
      </c>
      <c r="L185" s="120">
        <v>44088</v>
      </c>
      <c r="M185" s="174">
        <v>45736</v>
      </c>
      <c r="N185" s="380"/>
      <c r="O185" s="24" t="str">
        <f>ROUNDDOWN((M185-L185-(N185*30))/336,0)&amp;" thn; "&amp;ROUNDDOWN(12*((M185-L185-(N185*30))/365-ROUNDDOWN((M185-L185-(N185*30))/365,0)),0)&amp;" bln"</f>
        <v>4 thn; 6 bln</v>
      </c>
      <c r="P185" s="153" t="str">
        <f>LEFT(O185,1)&amp;"."&amp;MID(O185,8,1)</f>
        <v>4.6</v>
      </c>
    </row>
    <row r="186" spans="1:16" ht="15.95" customHeight="1" x14ac:dyDescent="0.2">
      <c r="A186" s="215">
        <v>39</v>
      </c>
      <c r="B186" s="215" t="s">
        <v>819</v>
      </c>
      <c r="C186" s="216" t="s">
        <v>820</v>
      </c>
      <c r="D186" s="217" t="s">
        <v>821</v>
      </c>
      <c r="E186" s="215" t="s">
        <v>9</v>
      </c>
      <c r="F186" s="391" t="s">
        <v>822</v>
      </c>
      <c r="G186" s="215" t="s">
        <v>21</v>
      </c>
      <c r="H186" s="215">
        <v>152</v>
      </c>
      <c r="I186" s="215">
        <v>3.21</v>
      </c>
      <c r="J186" s="216" t="s">
        <v>57</v>
      </c>
      <c r="K186" s="159" t="s">
        <v>964</v>
      </c>
      <c r="L186" s="120">
        <v>43691</v>
      </c>
      <c r="M186" s="174">
        <v>45736</v>
      </c>
      <c r="N186" s="380"/>
      <c r="O186" s="24" t="str">
        <f>ROUNDDOWN((M186-L186-(N186*30))/336,0)&amp;" thn; "&amp;ROUNDDOWN(12*((M186-L186-(N186*30))/365-ROUNDDOWN((M186-L186-(N186*30))/365,0)),0)&amp;" bln"</f>
        <v>6 thn; 7 bln</v>
      </c>
      <c r="P186" s="153" t="str">
        <f>LEFT(O186,1)&amp;"."&amp;MID(O186,8,1)</f>
        <v>6.7</v>
      </c>
    </row>
    <row r="187" spans="1:16" ht="15.95" customHeight="1" x14ac:dyDescent="0.2">
      <c r="A187" s="215">
        <v>40</v>
      </c>
      <c r="B187" s="215" t="s">
        <v>823</v>
      </c>
      <c r="C187" s="216" t="s">
        <v>824</v>
      </c>
      <c r="D187" s="217" t="s">
        <v>825</v>
      </c>
      <c r="E187" s="215" t="s">
        <v>9</v>
      </c>
      <c r="F187" s="391" t="s">
        <v>826</v>
      </c>
      <c r="G187" s="215" t="s">
        <v>21</v>
      </c>
      <c r="H187" s="215">
        <v>144</v>
      </c>
      <c r="I187" s="215">
        <v>3.17</v>
      </c>
      <c r="J187" s="216" t="s">
        <v>57</v>
      </c>
      <c r="K187" s="159" t="s">
        <v>964</v>
      </c>
      <c r="L187" s="120">
        <v>44088</v>
      </c>
      <c r="M187" s="174">
        <v>45736</v>
      </c>
      <c r="N187" s="380"/>
      <c r="O187" s="24" t="str">
        <f>ROUNDDOWN((M187-L187-(N187*30))/336,0)&amp;" thn; "&amp;ROUNDDOWN(12*((M187-L187-(N187*30))/365-ROUNDDOWN((M187-L187-(N187*30))/365,0)),0)&amp;" bln"</f>
        <v>4 thn; 6 bln</v>
      </c>
      <c r="P187" s="153" t="str">
        <f>LEFT(O187,1)&amp;"."&amp;MID(O187,8,1)</f>
        <v>4.6</v>
      </c>
    </row>
    <row r="188" spans="1:16" ht="15.95" customHeight="1" x14ac:dyDescent="0.2">
      <c r="A188" s="215">
        <v>41</v>
      </c>
      <c r="B188" s="215" t="s">
        <v>827</v>
      </c>
      <c r="C188" s="216" t="s">
        <v>828</v>
      </c>
      <c r="D188" s="217" t="s">
        <v>829</v>
      </c>
      <c r="E188" s="215" t="s">
        <v>8</v>
      </c>
      <c r="F188" s="391" t="s">
        <v>830</v>
      </c>
      <c r="G188" s="215" t="s">
        <v>21</v>
      </c>
      <c r="H188" s="215">
        <v>149</v>
      </c>
      <c r="I188" s="215">
        <v>2.7</v>
      </c>
      <c r="J188" s="216" t="s">
        <v>58</v>
      </c>
      <c r="K188" s="159" t="s">
        <v>964</v>
      </c>
      <c r="L188" s="120">
        <v>43344</v>
      </c>
      <c r="M188" s="174">
        <v>45736</v>
      </c>
      <c r="N188" s="380"/>
      <c r="O188" s="24" t="str">
        <f>ROUNDDOWN((M188-L188-(N188*30))/336,0)&amp;" thn; "&amp;ROUNDDOWN(12*((M188-L188-(N188*30))/365-ROUNDDOWN((M188-L188-(N188*30))/365,0)),0)&amp;" bln"</f>
        <v>7 thn; 6 bln</v>
      </c>
      <c r="P188" s="153" t="str">
        <f>LEFT(O188,1)&amp;"."&amp;MID(O188,8,1)</f>
        <v>7.6</v>
      </c>
    </row>
  </sheetData>
  <mergeCells count="19">
    <mergeCell ref="M6:M7"/>
    <mergeCell ref="F6:F7"/>
    <mergeCell ref="N6:N7"/>
    <mergeCell ref="A1:P1"/>
    <mergeCell ref="A2:P2"/>
    <mergeCell ref="A3:P3"/>
    <mergeCell ref="A4:P4"/>
    <mergeCell ref="A6:A7"/>
    <mergeCell ref="B6:B7"/>
    <mergeCell ref="C6:C7"/>
    <mergeCell ref="D6:D7"/>
    <mergeCell ref="E6:E7"/>
    <mergeCell ref="G6:G7"/>
    <mergeCell ref="O6:P7"/>
    <mergeCell ref="K6:K7"/>
    <mergeCell ref="H6:H7"/>
    <mergeCell ref="I6:I7"/>
    <mergeCell ref="J6:J7"/>
    <mergeCell ref="L6:L7"/>
  </mergeCells>
  <printOptions horizontalCentered="1"/>
  <pageMargins left="1.1399999999999999" right="0.5" top="0.13" bottom="0.25" header="0.511811023622047" footer="0.511811023622047"/>
  <pageSetup paperSize="5" scale="95" orientation="landscape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view="pageBreakPreview" topLeftCell="A19" zoomScale="115" zoomScaleNormal="150" zoomScaleSheetLayoutView="115" workbookViewId="0">
      <selection activeCell="A31" sqref="A31:P51"/>
    </sheetView>
  </sheetViews>
  <sheetFormatPr defaultRowHeight="13.5" x14ac:dyDescent="0.25"/>
  <cols>
    <col min="1" max="1" width="4.140625" style="16" customWidth="1"/>
    <col min="2" max="2" width="9.7109375" style="18" customWidth="1"/>
    <col min="3" max="3" width="22.42578125" style="16" customWidth="1"/>
    <col min="4" max="4" width="26.5703125" style="21" bestFit="1" customWidth="1"/>
    <col min="5" max="5" width="3.28515625" style="18" customWidth="1"/>
    <col min="6" max="6" width="13" style="43" bestFit="1" customWidth="1"/>
    <col min="7" max="7" width="7" style="18" customWidth="1"/>
    <col min="8" max="8" width="4.140625" style="18" customWidth="1"/>
    <col min="9" max="9" width="6.28515625" style="18" customWidth="1"/>
    <col min="10" max="10" width="17.5703125" style="18" customWidth="1"/>
    <col min="11" max="11" width="13.28515625" style="16" customWidth="1"/>
    <col min="12" max="12" width="14.5703125" style="19" bestFit="1" customWidth="1"/>
    <col min="13" max="13" width="12" style="19" bestFit="1" customWidth="1"/>
    <col min="14" max="14" width="0.140625" style="19" customWidth="1"/>
    <col min="15" max="15" width="10.42578125" style="20" customWidth="1"/>
    <col min="16" max="16" width="6.28515625" style="20" bestFit="1" customWidth="1"/>
    <col min="17" max="17" width="3.5703125" style="15" customWidth="1"/>
    <col min="18" max="16384" width="9.140625" style="15"/>
  </cols>
  <sheetData>
    <row r="1" spans="1:16" ht="20.100000000000001" customHeight="1" x14ac:dyDescent="0.25">
      <c r="A1" s="302" t="s">
        <v>13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1:16" ht="15.75" customHeight="1" x14ac:dyDescent="0.25">
      <c r="A2" s="303" t="s">
        <v>43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</row>
    <row r="3" spans="1:16" ht="20.100000000000001" customHeight="1" x14ac:dyDescent="0.25">
      <c r="A3" s="303" t="s">
        <v>14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</row>
    <row r="4" spans="1:16" ht="16.5" x14ac:dyDescent="0.25">
      <c r="A4" s="278" t="s">
        <v>963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18" customHeight="1" thickBot="1" x14ac:dyDescent="0.3">
      <c r="A5" s="213" t="s">
        <v>75</v>
      </c>
      <c r="C5" s="17"/>
      <c r="D5" s="16"/>
      <c r="F5" s="42"/>
    </row>
    <row r="6" spans="1:16" ht="12.75" customHeight="1" x14ac:dyDescent="0.2">
      <c r="A6" s="304" t="s">
        <v>2</v>
      </c>
      <c r="B6" s="297" t="s">
        <v>5</v>
      </c>
      <c r="C6" s="304" t="s">
        <v>6</v>
      </c>
      <c r="D6" s="304" t="s">
        <v>7</v>
      </c>
      <c r="E6" s="298" t="s">
        <v>3</v>
      </c>
      <c r="F6" s="305" t="s">
        <v>52</v>
      </c>
      <c r="G6" s="297" t="s">
        <v>16</v>
      </c>
      <c r="H6" s="297" t="s">
        <v>10</v>
      </c>
      <c r="I6" s="298" t="s">
        <v>1</v>
      </c>
      <c r="J6" s="299" t="s">
        <v>4</v>
      </c>
      <c r="K6" s="300" t="s">
        <v>44</v>
      </c>
      <c r="L6" s="301" t="s">
        <v>17</v>
      </c>
      <c r="M6" s="301" t="s">
        <v>18</v>
      </c>
      <c r="N6" s="301" t="s">
        <v>19</v>
      </c>
      <c r="O6" s="298" t="s">
        <v>20</v>
      </c>
      <c r="P6" s="306"/>
    </row>
    <row r="7" spans="1:16" ht="15" customHeight="1" thickBot="1" x14ac:dyDescent="0.25">
      <c r="A7" s="392"/>
      <c r="B7" s="393"/>
      <c r="C7" s="392"/>
      <c r="D7" s="392"/>
      <c r="E7" s="394"/>
      <c r="F7" s="395"/>
      <c r="G7" s="393"/>
      <c r="H7" s="393"/>
      <c r="I7" s="394"/>
      <c r="J7" s="396"/>
      <c r="K7" s="397"/>
      <c r="L7" s="398"/>
      <c r="M7" s="398"/>
      <c r="N7" s="398"/>
      <c r="O7" s="394"/>
      <c r="P7" s="399"/>
    </row>
    <row r="8" spans="1:16" s="16" customFormat="1" ht="15.95" customHeight="1" x14ac:dyDescent="0.2">
      <c r="A8" s="145">
        <v>1</v>
      </c>
      <c r="B8" s="146" t="s">
        <v>87</v>
      </c>
      <c r="C8" s="147" t="s">
        <v>88</v>
      </c>
      <c r="D8" s="203" t="s">
        <v>89</v>
      </c>
      <c r="E8" s="89" t="s">
        <v>8</v>
      </c>
      <c r="F8" s="400" t="s">
        <v>90</v>
      </c>
      <c r="G8" s="146" t="s">
        <v>55</v>
      </c>
      <c r="H8" s="89">
        <v>42</v>
      </c>
      <c r="I8" s="89">
        <v>3.75</v>
      </c>
      <c r="J8" s="146" t="s">
        <v>57</v>
      </c>
      <c r="K8" s="158" t="s">
        <v>964</v>
      </c>
      <c r="L8" s="149">
        <v>44783</v>
      </c>
      <c r="M8" s="169">
        <v>45736</v>
      </c>
      <c r="N8" s="202"/>
      <c r="O8" s="150" t="str">
        <f t="shared" ref="O8:O13" si="0">ROUNDDOWN((M8-L8-(N8*30))/336,0)&amp;" thn; "&amp;ROUNDDOWN(12*((M8-L8-(N8*30))/365-ROUNDDOWN((M8-L8-(N8*30))/365,0)),0)&amp;" bln"</f>
        <v>2 thn; 7 bln</v>
      </c>
      <c r="P8" s="151" t="str">
        <f t="shared" ref="P8:P13" si="1">LEFT(O8,1)&amp;"."&amp;MID(O8,8,1)</f>
        <v>2.7</v>
      </c>
    </row>
    <row r="9" spans="1:16" s="16" customFormat="1" ht="15.95" customHeight="1" x14ac:dyDescent="0.2">
      <c r="A9" s="152">
        <v>2</v>
      </c>
      <c r="B9" s="22" t="s">
        <v>91</v>
      </c>
      <c r="C9" s="14" t="s">
        <v>92</v>
      </c>
      <c r="D9" s="53" t="s">
        <v>93</v>
      </c>
      <c r="E9" s="55" t="s">
        <v>8</v>
      </c>
      <c r="F9" s="204" t="s">
        <v>94</v>
      </c>
      <c r="G9" s="22" t="s">
        <v>55</v>
      </c>
      <c r="H9" s="55">
        <v>36</v>
      </c>
      <c r="I9" s="55">
        <v>3.67</v>
      </c>
      <c r="J9" s="22" t="s">
        <v>57</v>
      </c>
      <c r="K9" s="159" t="s">
        <v>964</v>
      </c>
      <c r="L9" s="23">
        <v>45148</v>
      </c>
      <c r="M9" s="174">
        <v>45736</v>
      </c>
      <c r="N9" s="26"/>
      <c r="O9" s="24" t="str">
        <f t="shared" si="0"/>
        <v>1 thn; 7 bln</v>
      </c>
      <c r="P9" s="153" t="str">
        <f t="shared" si="1"/>
        <v>1.7</v>
      </c>
    </row>
    <row r="10" spans="1:16" s="16" customFormat="1" ht="15.95" customHeight="1" x14ac:dyDescent="0.2">
      <c r="A10" s="152">
        <v>3</v>
      </c>
      <c r="B10" s="22" t="s">
        <v>95</v>
      </c>
      <c r="C10" s="14" t="s">
        <v>96</v>
      </c>
      <c r="D10" s="53" t="s">
        <v>97</v>
      </c>
      <c r="E10" s="55" t="s">
        <v>8</v>
      </c>
      <c r="F10" s="204" t="s">
        <v>98</v>
      </c>
      <c r="G10" s="22" t="s">
        <v>55</v>
      </c>
      <c r="H10" s="55">
        <v>36</v>
      </c>
      <c r="I10" s="55">
        <v>3.67</v>
      </c>
      <c r="J10" s="22" t="s">
        <v>57</v>
      </c>
      <c r="K10" s="159" t="s">
        <v>964</v>
      </c>
      <c r="L10" s="23">
        <v>45148</v>
      </c>
      <c r="M10" s="174">
        <v>45736</v>
      </c>
      <c r="N10" s="26"/>
      <c r="O10" s="24" t="str">
        <f t="shared" si="0"/>
        <v>1 thn; 7 bln</v>
      </c>
      <c r="P10" s="153" t="str">
        <f t="shared" si="1"/>
        <v>1.7</v>
      </c>
    </row>
    <row r="11" spans="1:16" s="16" customFormat="1" ht="15.95" customHeight="1" x14ac:dyDescent="0.2">
      <c r="A11" s="152">
        <v>4</v>
      </c>
      <c r="B11" s="22" t="s">
        <v>99</v>
      </c>
      <c r="C11" s="14" t="s">
        <v>100</v>
      </c>
      <c r="D11" s="53" t="s">
        <v>101</v>
      </c>
      <c r="E11" s="55" t="s">
        <v>9</v>
      </c>
      <c r="F11" s="204" t="s">
        <v>102</v>
      </c>
      <c r="G11" s="22" t="s">
        <v>55</v>
      </c>
      <c r="H11" s="55">
        <v>42</v>
      </c>
      <c r="I11" s="55">
        <v>3.64</v>
      </c>
      <c r="J11" s="22" t="s">
        <v>57</v>
      </c>
      <c r="K11" s="159" t="s">
        <v>964</v>
      </c>
      <c r="L11" s="23">
        <v>44783</v>
      </c>
      <c r="M11" s="174">
        <v>45736</v>
      </c>
      <c r="N11" s="25"/>
      <c r="O11" s="24" t="str">
        <f t="shared" si="0"/>
        <v>2 thn; 7 bln</v>
      </c>
      <c r="P11" s="153" t="str">
        <f t="shared" si="1"/>
        <v>2.7</v>
      </c>
    </row>
    <row r="12" spans="1:16" s="16" customFormat="1" ht="15.95" customHeight="1" x14ac:dyDescent="0.2">
      <c r="A12" s="152">
        <v>5</v>
      </c>
      <c r="B12" s="22" t="s">
        <v>103</v>
      </c>
      <c r="C12" s="14" t="s">
        <v>104</v>
      </c>
      <c r="D12" s="53" t="s">
        <v>105</v>
      </c>
      <c r="E12" s="55" t="s">
        <v>8</v>
      </c>
      <c r="F12" s="204" t="s">
        <v>106</v>
      </c>
      <c r="G12" s="22" t="s">
        <v>55</v>
      </c>
      <c r="H12" s="55">
        <v>36</v>
      </c>
      <c r="I12" s="55">
        <v>3.63</v>
      </c>
      <c r="J12" s="22" t="s">
        <v>57</v>
      </c>
      <c r="K12" s="159" t="s">
        <v>964</v>
      </c>
      <c r="L12" s="23">
        <v>45148</v>
      </c>
      <c r="M12" s="174">
        <v>45736</v>
      </c>
      <c r="N12" s="26"/>
      <c r="O12" s="24" t="str">
        <f t="shared" si="0"/>
        <v>1 thn; 7 bln</v>
      </c>
      <c r="P12" s="153" t="str">
        <f t="shared" si="1"/>
        <v>1.7</v>
      </c>
    </row>
    <row r="13" spans="1:16" s="16" customFormat="1" ht="15.95" customHeight="1" x14ac:dyDescent="0.2">
      <c r="A13" s="152">
        <v>6</v>
      </c>
      <c r="B13" s="22" t="s">
        <v>107</v>
      </c>
      <c r="C13" s="14" t="s">
        <v>108</v>
      </c>
      <c r="D13" s="53" t="s">
        <v>109</v>
      </c>
      <c r="E13" s="55" t="s">
        <v>8</v>
      </c>
      <c r="F13" s="204" t="s">
        <v>110</v>
      </c>
      <c r="G13" s="22" t="s">
        <v>55</v>
      </c>
      <c r="H13" s="55">
        <v>36</v>
      </c>
      <c r="I13" s="55">
        <v>3.63</v>
      </c>
      <c r="J13" s="22" t="s">
        <v>57</v>
      </c>
      <c r="K13" s="159" t="s">
        <v>964</v>
      </c>
      <c r="L13" s="23">
        <v>45148</v>
      </c>
      <c r="M13" s="174">
        <v>45736</v>
      </c>
      <c r="N13" s="25"/>
      <c r="O13" s="24" t="str">
        <f t="shared" si="0"/>
        <v>1 thn; 7 bln</v>
      </c>
      <c r="P13" s="153" t="str">
        <f t="shared" si="1"/>
        <v>1.7</v>
      </c>
    </row>
    <row r="14" spans="1:16" s="16" customFormat="1" ht="15.95" customHeight="1" x14ac:dyDescent="0.2">
      <c r="A14" s="152">
        <v>7</v>
      </c>
      <c r="B14" s="22" t="s">
        <v>111</v>
      </c>
      <c r="C14" s="14" t="s">
        <v>112</v>
      </c>
      <c r="D14" s="53" t="s">
        <v>113</v>
      </c>
      <c r="E14" s="55" t="s">
        <v>8</v>
      </c>
      <c r="F14" s="204" t="s">
        <v>114</v>
      </c>
      <c r="G14" s="22" t="s">
        <v>55</v>
      </c>
      <c r="H14" s="55">
        <v>36</v>
      </c>
      <c r="I14" s="55">
        <v>3.58</v>
      </c>
      <c r="J14" s="22" t="s">
        <v>57</v>
      </c>
      <c r="K14" s="159" t="s">
        <v>964</v>
      </c>
      <c r="L14" s="23">
        <v>45148</v>
      </c>
      <c r="M14" s="174">
        <v>45736</v>
      </c>
      <c r="N14" s="25"/>
      <c r="O14" s="24" t="str">
        <f t="shared" ref="O14:O16" si="2">ROUNDDOWN((M14-L14-(N14*30))/336,0)&amp;" thn; "&amp;ROUNDDOWN(12*((M14-L14-(N14*30))/365-ROUNDDOWN((M14-L14-(N14*30))/365,0)),0)&amp;" bln"</f>
        <v>1 thn; 7 bln</v>
      </c>
      <c r="P14" s="153" t="str">
        <f t="shared" ref="P14:P16" si="3">LEFT(O14,1)&amp;"."&amp;MID(O14,8,1)</f>
        <v>1.7</v>
      </c>
    </row>
    <row r="15" spans="1:16" s="16" customFormat="1" ht="15.95" customHeight="1" x14ac:dyDescent="0.2">
      <c r="A15" s="152">
        <v>8</v>
      </c>
      <c r="B15" s="22" t="s">
        <v>115</v>
      </c>
      <c r="C15" s="14" t="s">
        <v>116</v>
      </c>
      <c r="D15" s="53" t="s">
        <v>117</v>
      </c>
      <c r="E15" s="55" t="s">
        <v>8</v>
      </c>
      <c r="F15" s="204" t="s">
        <v>118</v>
      </c>
      <c r="G15" s="22" t="s">
        <v>55</v>
      </c>
      <c r="H15" s="55">
        <v>36</v>
      </c>
      <c r="I15" s="55">
        <v>3.58</v>
      </c>
      <c r="J15" s="22" t="s">
        <v>57</v>
      </c>
      <c r="K15" s="159" t="s">
        <v>964</v>
      </c>
      <c r="L15" s="23">
        <v>45148</v>
      </c>
      <c r="M15" s="174">
        <v>45736</v>
      </c>
      <c r="N15" s="25"/>
      <c r="O15" s="24" t="str">
        <f t="shared" si="2"/>
        <v>1 thn; 7 bln</v>
      </c>
      <c r="P15" s="153" t="str">
        <f t="shared" si="3"/>
        <v>1.7</v>
      </c>
    </row>
    <row r="16" spans="1:16" s="16" customFormat="1" ht="15.95" customHeight="1" thickBot="1" x14ac:dyDescent="0.25">
      <c r="A16" s="154">
        <v>9</v>
      </c>
      <c r="B16" s="401" t="s">
        <v>119</v>
      </c>
      <c r="C16" s="402" t="s">
        <v>120</v>
      </c>
      <c r="D16" s="403" t="s">
        <v>121</v>
      </c>
      <c r="E16" s="63" t="s">
        <v>8</v>
      </c>
      <c r="F16" s="404" t="s">
        <v>122</v>
      </c>
      <c r="G16" s="401" t="s">
        <v>55</v>
      </c>
      <c r="H16" s="63">
        <v>36</v>
      </c>
      <c r="I16" s="63">
        <v>3.58</v>
      </c>
      <c r="J16" s="401" t="s">
        <v>57</v>
      </c>
      <c r="K16" s="163" t="s">
        <v>964</v>
      </c>
      <c r="L16" s="155">
        <v>45148</v>
      </c>
      <c r="M16" s="182">
        <v>45736</v>
      </c>
      <c r="N16" s="201"/>
      <c r="O16" s="156" t="str">
        <f t="shared" si="2"/>
        <v>1 thn; 7 bln</v>
      </c>
      <c r="P16" s="157" t="str">
        <f t="shared" si="3"/>
        <v>1.7</v>
      </c>
    </row>
    <row r="17" spans="1:16" x14ac:dyDescent="0.25">
      <c r="I17" s="405">
        <f>AVERAGE(I8:I16)</f>
        <v>3.6366666666666663</v>
      </c>
    </row>
    <row r="18" spans="1:16" ht="15.75" thickBot="1" x14ac:dyDescent="0.3">
      <c r="A18" s="39" t="s">
        <v>965</v>
      </c>
      <c r="K18" s="195"/>
      <c r="L18" s="198"/>
      <c r="M18" s="196"/>
      <c r="N18" s="214"/>
      <c r="O18" s="200"/>
      <c r="P18" s="197"/>
    </row>
    <row r="19" spans="1:16" x14ac:dyDescent="0.25">
      <c r="A19" s="222">
        <v>1</v>
      </c>
      <c r="B19" s="218" t="s">
        <v>832</v>
      </c>
      <c r="C19" s="219" t="s">
        <v>833</v>
      </c>
      <c r="D19" s="220" t="s">
        <v>834</v>
      </c>
      <c r="E19" s="218" t="s">
        <v>9</v>
      </c>
      <c r="F19" s="221" t="s">
        <v>835</v>
      </c>
      <c r="G19" s="218" t="s">
        <v>60</v>
      </c>
      <c r="H19" s="218">
        <v>117</v>
      </c>
      <c r="I19" s="218" t="s">
        <v>836</v>
      </c>
      <c r="J19" s="218" t="s">
        <v>57</v>
      </c>
      <c r="K19" s="158" t="s">
        <v>964</v>
      </c>
      <c r="L19" s="149">
        <v>44783</v>
      </c>
      <c r="M19" s="169">
        <v>45736</v>
      </c>
      <c r="N19" s="223"/>
      <c r="O19" s="150" t="str">
        <f t="shared" ref="O19:O28" si="4">ROUNDDOWN((M19-L19-(N19*30))/336,0)&amp;" thn; "&amp;ROUNDDOWN(12*((M19-L19-(N19*30))/365-ROUNDDOWN((M19-L19-(N19*30))/365,0)),0)&amp;" bln"</f>
        <v>2 thn; 7 bln</v>
      </c>
      <c r="P19" s="151" t="str">
        <f t="shared" ref="P19:P28" si="5">LEFT(O19,1)&amp;"."&amp;MID(O19,8,1)</f>
        <v>2.7</v>
      </c>
    </row>
    <row r="20" spans="1:16" x14ac:dyDescent="0.25">
      <c r="A20" s="224">
        <v>2</v>
      </c>
      <c r="B20" s="205" t="s">
        <v>837</v>
      </c>
      <c r="C20" s="206" t="s">
        <v>838</v>
      </c>
      <c r="D20" s="207" t="s">
        <v>839</v>
      </c>
      <c r="E20" s="205" t="s">
        <v>8</v>
      </c>
      <c r="F20" s="208" t="s">
        <v>840</v>
      </c>
      <c r="G20" s="205" t="s">
        <v>60</v>
      </c>
      <c r="H20" s="205">
        <v>115</v>
      </c>
      <c r="I20" s="205" t="s">
        <v>836</v>
      </c>
      <c r="J20" s="205" t="s">
        <v>57</v>
      </c>
      <c r="K20" s="159" t="s">
        <v>964</v>
      </c>
      <c r="L20" s="23">
        <v>44783</v>
      </c>
      <c r="M20" s="174">
        <v>45736</v>
      </c>
      <c r="N20" s="25"/>
      <c r="O20" s="24" t="str">
        <f t="shared" si="4"/>
        <v>2 thn; 7 bln</v>
      </c>
      <c r="P20" s="153" t="str">
        <f t="shared" si="5"/>
        <v>2.7</v>
      </c>
    </row>
    <row r="21" spans="1:16" x14ac:dyDescent="0.25">
      <c r="A21" s="224">
        <v>3</v>
      </c>
      <c r="B21" s="205" t="s">
        <v>841</v>
      </c>
      <c r="C21" s="206" t="s">
        <v>842</v>
      </c>
      <c r="D21" s="207" t="s">
        <v>843</v>
      </c>
      <c r="E21" s="205" t="s">
        <v>9</v>
      </c>
      <c r="F21" s="208" t="s">
        <v>844</v>
      </c>
      <c r="G21" s="205" t="s">
        <v>60</v>
      </c>
      <c r="H21" s="205">
        <v>117</v>
      </c>
      <c r="I21" s="205" t="s">
        <v>61</v>
      </c>
      <c r="J21" s="205" t="s">
        <v>57</v>
      </c>
      <c r="K21" s="159" t="s">
        <v>964</v>
      </c>
      <c r="L21" s="23">
        <v>44783</v>
      </c>
      <c r="M21" s="174">
        <v>45736</v>
      </c>
      <c r="N21" s="25"/>
      <c r="O21" s="24" t="str">
        <f t="shared" si="4"/>
        <v>2 thn; 7 bln</v>
      </c>
      <c r="P21" s="153" t="str">
        <f t="shared" si="5"/>
        <v>2.7</v>
      </c>
    </row>
    <row r="22" spans="1:16" x14ac:dyDescent="0.25">
      <c r="A22" s="224">
        <v>4</v>
      </c>
      <c r="B22" s="205" t="s">
        <v>845</v>
      </c>
      <c r="C22" s="206" t="s">
        <v>846</v>
      </c>
      <c r="D22" s="207" t="s">
        <v>847</v>
      </c>
      <c r="E22" s="205" t="s">
        <v>9</v>
      </c>
      <c r="F22" s="208" t="s">
        <v>848</v>
      </c>
      <c r="G22" s="205" t="s">
        <v>60</v>
      </c>
      <c r="H22" s="205">
        <v>115</v>
      </c>
      <c r="I22" s="205" t="s">
        <v>62</v>
      </c>
      <c r="J22" s="205" t="s">
        <v>57</v>
      </c>
      <c r="K22" s="159" t="s">
        <v>964</v>
      </c>
      <c r="L22" s="23">
        <v>44783</v>
      </c>
      <c r="M22" s="174">
        <v>45736</v>
      </c>
      <c r="N22" s="25"/>
      <c r="O22" s="24" t="str">
        <f t="shared" si="4"/>
        <v>2 thn; 7 bln</v>
      </c>
      <c r="P22" s="153" t="str">
        <f t="shared" si="5"/>
        <v>2.7</v>
      </c>
    </row>
    <row r="23" spans="1:16" x14ac:dyDescent="0.25">
      <c r="A23" s="224">
        <v>5</v>
      </c>
      <c r="B23" s="205" t="s">
        <v>849</v>
      </c>
      <c r="C23" s="206" t="s">
        <v>850</v>
      </c>
      <c r="D23" s="207" t="s">
        <v>851</v>
      </c>
      <c r="E23" s="205" t="s">
        <v>9</v>
      </c>
      <c r="F23" s="208" t="s">
        <v>852</v>
      </c>
      <c r="G23" s="205" t="s">
        <v>60</v>
      </c>
      <c r="H23" s="205">
        <v>117</v>
      </c>
      <c r="I23" s="205" t="s">
        <v>63</v>
      </c>
      <c r="J23" s="205" t="s">
        <v>57</v>
      </c>
      <c r="K23" s="159" t="s">
        <v>964</v>
      </c>
      <c r="L23" s="23">
        <v>44783</v>
      </c>
      <c r="M23" s="174">
        <v>45736</v>
      </c>
      <c r="N23" s="25"/>
      <c r="O23" s="24" t="str">
        <f t="shared" si="4"/>
        <v>2 thn; 7 bln</v>
      </c>
      <c r="P23" s="153" t="str">
        <f t="shared" si="5"/>
        <v>2.7</v>
      </c>
    </row>
    <row r="24" spans="1:16" x14ac:dyDescent="0.25">
      <c r="A24" s="224">
        <v>6</v>
      </c>
      <c r="B24" s="205" t="s">
        <v>853</v>
      </c>
      <c r="C24" s="206" t="s">
        <v>854</v>
      </c>
      <c r="D24" s="207" t="s">
        <v>855</v>
      </c>
      <c r="E24" s="205" t="s">
        <v>9</v>
      </c>
      <c r="F24" s="208" t="s">
        <v>856</v>
      </c>
      <c r="G24" s="205" t="s">
        <v>60</v>
      </c>
      <c r="H24" s="205">
        <v>117</v>
      </c>
      <c r="I24" s="205" t="s">
        <v>857</v>
      </c>
      <c r="J24" s="205" t="s">
        <v>57</v>
      </c>
      <c r="K24" s="159" t="s">
        <v>964</v>
      </c>
      <c r="L24" s="23">
        <v>44783</v>
      </c>
      <c r="M24" s="174">
        <v>45736</v>
      </c>
      <c r="N24" s="25"/>
      <c r="O24" s="24" t="str">
        <f t="shared" si="4"/>
        <v>2 thn; 7 bln</v>
      </c>
      <c r="P24" s="153" t="str">
        <f t="shared" si="5"/>
        <v>2.7</v>
      </c>
    </row>
    <row r="25" spans="1:16" x14ac:dyDescent="0.25">
      <c r="A25" s="224">
        <v>7</v>
      </c>
      <c r="B25" s="205" t="s">
        <v>858</v>
      </c>
      <c r="C25" s="206" t="s">
        <v>859</v>
      </c>
      <c r="D25" s="207" t="s">
        <v>860</v>
      </c>
      <c r="E25" s="205" t="s">
        <v>8</v>
      </c>
      <c r="F25" s="208" t="s">
        <v>861</v>
      </c>
      <c r="G25" s="205" t="s">
        <v>60</v>
      </c>
      <c r="H25" s="205">
        <v>115</v>
      </c>
      <c r="I25" s="205" t="s">
        <v>65</v>
      </c>
      <c r="J25" s="205" t="s">
        <v>57</v>
      </c>
      <c r="K25" s="159" t="s">
        <v>964</v>
      </c>
      <c r="L25" s="23">
        <v>44783</v>
      </c>
      <c r="M25" s="174">
        <v>45736</v>
      </c>
      <c r="N25" s="25"/>
      <c r="O25" s="24" t="str">
        <f t="shared" si="4"/>
        <v>2 thn; 7 bln</v>
      </c>
      <c r="P25" s="153" t="str">
        <f t="shared" si="5"/>
        <v>2.7</v>
      </c>
    </row>
    <row r="26" spans="1:16" x14ac:dyDescent="0.25">
      <c r="A26" s="224">
        <v>8</v>
      </c>
      <c r="B26" s="205" t="s">
        <v>862</v>
      </c>
      <c r="C26" s="206" t="s">
        <v>863</v>
      </c>
      <c r="D26" s="207" t="s">
        <v>864</v>
      </c>
      <c r="E26" s="205" t="s">
        <v>8</v>
      </c>
      <c r="F26" s="208" t="s">
        <v>865</v>
      </c>
      <c r="G26" s="205" t="s">
        <v>60</v>
      </c>
      <c r="H26" s="205">
        <v>115</v>
      </c>
      <c r="I26" s="205" t="s">
        <v>65</v>
      </c>
      <c r="J26" s="205" t="s">
        <v>57</v>
      </c>
      <c r="K26" s="159" t="s">
        <v>964</v>
      </c>
      <c r="L26" s="23">
        <v>44783</v>
      </c>
      <c r="M26" s="174">
        <v>45736</v>
      </c>
      <c r="N26" s="25"/>
      <c r="O26" s="24" t="str">
        <f t="shared" si="4"/>
        <v>2 thn; 7 bln</v>
      </c>
      <c r="P26" s="153" t="str">
        <f t="shared" si="5"/>
        <v>2.7</v>
      </c>
    </row>
    <row r="27" spans="1:16" x14ac:dyDescent="0.25">
      <c r="A27" s="224">
        <v>9</v>
      </c>
      <c r="B27" s="205" t="s">
        <v>866</v>
      </c>
      <c r="C27" s="206" t="s">
        <v>867</v>
      </c>
      <c r="D27" s="207" t="s">
        <v>868</v>
      </c>
      <c r="E27" s="205" t="s">
        <v>9</v>
      </c>
      <c r="F27" s="208" t="s">
        <v>869</v>
      </c>
      <c r="G27" s="205" t="s">
        <v>60</v>
      </c>
      <c r="H27" s="205">
        <v>120</v>
      </c>
      <c r="I27" s="205" t="s">
        <v>870</v>
      </c>
      <c r="J27" s="205" t="s">
        <v>57</v>
      </c>
      <c r="K27" s="159" t="s">
        <v>964</v>
      </c>
      <c r="L27" s="23">
        <v>44088</v>
      </c>
      <c r="M27" s="174">
        <v>45736</v>
      </c>
      <c r="N27" s="25"/>
      <c r="O27" s="24" t="str">
        <f t="shared" si="4"/>
        <v>4 thn; 6 bln</v>
      </c>
      <c r="P27" s="153" t="str">
        <f t="shared" si="5"/>
        <v>4.6</v>
      </c>
    </row>
    <row r="28" spans="1:16" ht="14.25" thickBot="1" x14ac:dyDescent="0.3">
      <c r="A28" s="225">
        <v>10</v>
      </c>
      <c r="B28" s="209" t="s">
        <v>871</v>
      </c>
      <c r="C28" s="210" t="s">
        <v>872</v>
      </c>
      <c r="D28" s="211" t="s">
        <v>873</v>
      </c>
      <c r="E28" s="209" t="s">
        <v>9</v>
      </c>
      <c r="F28" s="212" t="s">
        <v>874</v>
      </c>
      <c r="G28" s="209" t="s">
        <v>60</v>
      </c>
      <c r="H28" s="209">
        <v>112</v>
      </c>
      <c r="I28" s="209" t="s">
        <v>875</v>
      </c>
      <c r="J28" s="209" t="s">
        <v>57</v>
      </c>
      <c r="K28" s="163" t="s">
        <v>964</v>
      </c>
      <c r="L28" s="155">
        <v>44783</v>
      </c>
      <c r="M28" s="182">
        <v>45736</v>
      </c>
      <c r="N28" s="201"/>
      <c r="O28" s="156" t="str">
        <f t="shared" si="4"/>
        <v>2 thn; 7 bln</v>
      </c>
      <c r="P28" s="157" t="str">
        <f t="shared" si="5"/>
        <v>2.7</v>
      </c>
    </row>
    <row r="29" spans="1:16" x14ac:dyDescent="0.25">
      <c r="K29" s="195"/>
      <c r="L29" s="198"/>
      <c r="M29" s="196"/>
      <c r="N29" s="199"/>
      <c r="O29" s="200"/>
      <c r="P29" s="197"/>
    </row>
    <row r="30" spans="1:16" ht="15.75" thickBot="1" x14ac:dyDescent="0.3">
      <c r="A30" s="39" t="s">
        <v>966</v>
      </c>
      <c r="K30" s="195"/>
      <c r="L30" s="198"/>
      <c r="M30" s="196"/>
      <c r="N30" s="214"/>
      <c r="O30" s="200"/>
      <c r="P30" s="197"/>
    </row>
    <row r="31" spans="1:16" x14ac:dyDescent="0.25">
      <c r="A31" s="222">
        <v>1</v>
      </c>
      <c r="B31" s="218" t="s">
        <v>876</v>
      </c>
      <c r="C31" s="219" t="s">
        <v>877</v>
      </c>
      <c r="D31" s="220" t="s">
        <v>878</v>
      </c>
      <c r="E31" s="218" t="s">
        <v>9</v>
      </c>
      <c r="F31" s="221" t="s">
        <v>879</v>
      </c>
      <c r="G31" s="218" t="s">
        <v>67</v>
      </c>
      <c r="H31" s="218">
        <v>115</v>
      </c>
      <c r="I31" s="218">
        <v>3.8652173913043479</v>
      </c>
      <c r="J31" s="218" t="s">
        <v>53</v>
      </c>
      <c r="K31" s="158" t="s">
        <v>964</v>
      </c>
      <c r="L31" s="149">
        <v>44783</v>
      </c>
      <c r="M31" s="169">
        <v>45736</v>
      </c>
      <c r="N31" s="223"/>
      <c r="O31" s="150" t="str">
        <f t="shared" ref="O31:O51" si="6">ROUNDDOWN((M31-L31-(N31*30))/336,0)&amp;" thn; "&amp;ROUNDDOWN(12*((M31-L31-(N31*30))/365-ROUNDDOWN((M31-L31-(N31*30))/365,0)),0)&amp;" bln"</f>
        <v>2 thn; 7 bln</v>
      </c>
      <c r="P31" s="151" t="str">
        <f t="shared" ref="P31:P51" si="7">LEFT(O31,1)&amp;"."&amp;MID(O31,8,1)</f>
        <v>2.7</v>
      </c>
    </row>
    <row r="32" spans="1:16" x14ac:dyDescent="0.25">
      <c r="A32" s="224">
        <v>2</v>
      </c>
      <c r="B32" s="205" t="s">
        <v>880</v>
      </c>
      <c r="C32" s="206" t="s">
        <v>881</v>
      </c>
      <c r="D32" s="207" t="s">
        <v>882</v>
      </c>
      <c r="E32" s="205" t="s">
        <v>9</v>
      </c>
      <c r="F32" s="208" t="s">
        <v>883</v>
      </c>
      <c r="G32" s="205" t="s">
        <v>67</v>
      </c>
      <c r="H32" s="205">
        <v>115</v>
      </c>
      <c r="I32" s="205">
        <v>3.8565217391304349</v>
      </c>
      <c r="J32" s="205" t="s">
        <v>53</v>
      </c>
      <c r="K32" s="159" t="s">
        <v>964</v>
      </c>
      <c r="L32" s="23">
        <v>44783</v>
      </c>
      <c r="M32" s="174">
        <v>45736</v>
      </c>
      <c r="N32" s="25"/>
      <c r="O32" s="24" t="str">
        <f t="shared" si="6"/>
        <v>2 thn; 7 bln</v>
      </c>
      <c r="P32" s="153" t="str">
        <f t="shared" si="7"/>
        <v>2.7</v>
      </c>
    </row>
    <row r="33" spans="1:16" x14ac:dyDescent="0.25">
      <c r="A33" s="224">
        <v>3</v>
      </c>
      <c r="B33" s="205" t="s">
        <v>884</v>
      </c>
      <c r="C33" s="206" t="s">
        <v>885</v>
      </c>
      <c r="D33" s="207" t="s">
        <v>886</v>
      </c>
      <c r="E33" s="205" t="s">
        <v>9</v>
      </c>
      <c r="F33" s="208" t="s">
        <v>887</v>
      </c>
      <c r="G33" s="205" t="s">
        <v>67</v>
      </c>
      <c r="H33" s="205">
        <v>115</v>
      </c>
      <c r="I33" s="205">
        <v>3.8521739130434782</v>
      </c>
      <c r="J33" s="205" t="s">
        <v>53</v>
      </c>
      <c r="K33" s="159" t="s">
        <v>964</v>
      </c>
      <c r="L33" s="23">
        <v>44783</v>
      </c>
      <c r="M33" s="174">
        <v>45736</v>
      </c>
      <c r="N33" s="25"/>
      <c r="O33" s="24" t="str">
        <f t="shared" si="6"/>
        <v>2 thn; 7 bln</v>
      </c>
      <c r="P33" s="153" t="str">
        <f t="shared" si="7"/>
        <v>2.7</v>
      </c>
    </row>
    <row r="34" spans="1:16" x14ac:dyDescent="0.25">
      <c r="A34" s="224">
        <v>4</v>
      </c>
      <c r="B34" s="205" t="s">
        <v>888</v>
      </c>
      <c r="C34" s="206" t="s">
        <v>889</v>
      </c>
      <c r="D34" s="207" t="s">
        <v>890</v>
      </c>
      <c r="E34" s="205" t="s">
        <v>9</v>
      </c>
      <c r="F34" s="208" t="s">
        <v>891</v>
      </c>
      <c r="G34" s="205" t="s">
        <v>67</v>
      </c>
      <c r="H34" s="205">
        <v>115</v>
      </c>
      <c r="I34" s="205">
        <v>3.8173913043478263</v>
      </c>
      <c r="J34" s="205" t="s">
        <v>11</v>
      </c>
      <c r="K34" s="159" t="s">
        <v>964</v>
      </c>
      <c r="L34" s="23">
        <v>44783</v>
      </c>
      <c r="M34" s="174">
        <v>45736</v>
      </c>
      <c r="N34" s="25"/>
      <c r="O34" s="24" t="str">
        <f t="shared" si="6"/>
        <v>2 thn; 7 bln</v>
      </c>
      <c r="P34" s="153" t="str">
        <f t="shared" si="7"/>
        <v>2.7</v>
      </c>
    </row>
    <row r="35" spans="1:16" x14ac:dyDescent="0.25">
      <c r="A35" s="224">
        <v>5</v>
      </c>
      <c r="B35" s="205" t="s">
        <v>892</v>
      </c>
      <c r="C35" s="206" t="s">
        <v>893</v>
      </c>
      <c r="D35" s="207" t="s">
        <v>894</v>
      </c>
      <c r="E35" s="205" t="s">
        <v>8</v>
      </c>
      <c r="F35" s="208" t="s">
        <v>895</v>
      </c>
      <c r="G35" s="205" t="s">
        <v>67</v>
      </c>
      <c r="H35" s="205">
        <v>115</v>
      </c>
      <c r="I35" s="205">
        <v>3.7869565217391306</v>
      </c>
      <c r="J35" s="205" t="s">
        <v>11</v>
      </c>
      <c r="K35" s="159" t="s">
        <v>964</v>
      </c>
      <c r="L35" s="23">
        <v>44783</v>
      </c>
      <c r="M35" s="174">
        <v>45736</v>
      </c>
      <c r="N35" s="25"/>
      <c r="O35" s="24" t="str">
        <f t="shared" si="6"/>
        <v>2 thn; 7 bln</v>
      </c>
      <c r="P35" s="153" t="str">
        <f t="shared" si="7"/>
        <v>2.7</v>
      </c>
    </row>
    <row r="36" spans="1:16" x14ac:dyDescent="0.25">
      <c r="A36" s="224">
        <v>6</v>
      </c>
      <c r="B36" s="205" t="s">
        <v>896</v>
      </c>
      <c r="C36" s="206" t="s">
        <v>897</v>
      </c>
      <c r="D36" s="207" t="s">
        <v>898</v>
      </c>
      <c r="E36" s="205" t="s">
        <v>9</v>
      </c>
      <c r="F36" s="208" t="s">
        <v>899</v>
      </c>
      <c r="G36" s="205" t="s">
        <v>67</v>
      </c>
      <c r="H36" s="205">
        <v>115</v>
      </c>
      <c r="I36" s="205">
        <v>3.7826086956521738</v>
      </c>
      <c r="J36" s="205" t="s">
        <v>11</v>
      </c>
      <c r="K36" s="159" t="s">
        <v>964</v>
      </c>
      <c r="L36" s="23">
        <v>44783</v>
      </c>
      <c r="M36" s="174">
        <v>45736</v>
      </c>
      <c r="N36" s="25"/>
      <c r="O36" s="24" t="str">
        <f t="shared" si="6"/>
        <v>2 thn; 7 bln</v>
      </c>
      <c r="P36" s="153" t="str">
        <f t="shared" si="7"/>
        <v>2.7</v>
      </c>
    </row>
    <row r="37" spans="1:16" x14ac:dyDescent="0.25">
      <c r="A37" s="224">
        <v>7</v>
      </c>
      <c r="B37" s="205" t="s">
        <v>900</v>
      </c>
      <c r="C37" s="206" t="s">
        <v>901</v>
      </c>
      <c r="D37" s="207" t="s">
        <v>902</v>
      </c>
      <c r="E37" s="205" t="s">
        <v>8</v>
      </c>
      <c r="F37" s="208" t="s">
        <v>903</v>
      </c>
      <c r="G37" s="205" t="s">
        <v>67</v>
      </c>
      <c r="H37" s="205">
        <v>115</v>
      </c>
      <c r="I37" s="205">
        <v>3.7130434782608694</v>
      </c>
      <c r="J37" s="205" t="s">
        <v>11</v>
      </c>
      <c r="K37" s="159" t="s">
        <v>964</v>
      </c>
      <c r="L37" s="23">
        <v>44783</v>
      </c>
      <c r="M37" s="174">
        <v>45736</v>
      </c>
      <c r="N37" s="25"/>
      <c r="O37" s="24" t="str">
        <f t="shared" si="6"/>
        <v>2 thn; 7 bln</v>
      </c>
      <c r="P37" s="153" t="str">
        <f t="shared" si="7"/>
        <v>2.7</v>
      </c>
    </row>
    <row r="38" spans="1:16" x14ac:dyDescent="0.25">
      <c r="A38" s="224">
        <v>8</v>
      </c>
      <c r="B38" s="205" t="s">
        <v>904</v>
      </c>
      <c r="C38" s="206" t="s">
        <v>905</v>
      </c>
      <c r="D38" s="207" t="s">
        <v>906</v>
      </c>
      <c r="E38" s="205" t="s">
        <v>8</v>
      </c>
      <c r="F38" s="208" t="s">
        <v>907</v>
      </c>
      <c r="G38" s="205" t="s">
        <v>67</v>
      </c>
      <c r="H38" s="205">
        <v>115</v>
      </c>
      <c r="I38" s="205">
        <v>3.6695652173913045</v>
      </c>
      <c r="J38" s="205" t="s">
        <v>11</v>
      </c>
      <c r="K38" s="159" t="s">
        <v>964</v>
      </c>
      <c r="L38" s="23">
        <v>44783</v>
      </c>
      <c r="M38" s="174">
        <v>45736</v>
      </c>
      <c r="N38" s="25"/>
      <c r="O38" s="24" t="str">
        <f t="shared" si="6"/>
        <v>2 thn; 7 bln</v>
      </c>
      <c r="P38" s="153" t="str">
        <f t="shared" si="7"/>
        <v>2.7</v>
      </c>
    </row>
    <row r="39" spans="1:16" x14ac:dyDescent="0.25">
      <c r="A39" s="224">
        <v>9</v>
      </c>
      <c r="B39" s="205" t="s">
        <v>908</v>
      </c>
      <c r="C39" s="206" t="s">
        <v>909</v>
      </c>
      <c r="D39" s="207" t="s">
        <v>910</v>
      </c>
      <c r="E39" s="205" t="s">
        <v>8</v>
      </c>
      <c r="F39" s="208" t="s">
        <v>911</v>
      </c>
      <c r="G39" s="205" t="s">
        <v>67</v>
      </c>
      <c r="H39" s="205">
        <v>115</v>
      </c>
      <c r="I39" s="205">
        <v>3.6086956521739131</v>
      </c>
      <c r="J39" s="205" t="s">
        <v>11</v>
      </c>
      <c r="K39" s="159" t="s">
        <v>964</v>
      </c>
      <c r="L39" s="23">
        <v>44783</v>
      </c>
      <c r="M39" s="174">
        <v>45736</v>
      </c>
      <c r="N39" s="25"/>
      <c r="O39" s="24" t="str">
        <f t="shared" si="6"/>
        <v>2 thn; 7 bln</v>
      </c>
      <c r="P39" s="153" t="str">
        <f t="shared" si="7"/>
        <v>2.7</v>
      </c>
    </row>
    <row r="40" spans="1:16" x14ac:dyDescent="0.25">
      <c r="A40" s="224">
        <v>10</v>
      </c>
      <c r="B40" s="205" t="s">
        <v>912</v>
      </c>
      <c r="C40" s="206" t="s">
        <v>913</v>
      </c>
      <c r="D40" s="207" t="s">
        <v>914</v>
      </c>
      <c r="E40" s="205" t="s">
        <v>8</v>
      </c>
      <c r="F40" s="208" t="s">
        <v>915</v>
      </c>
      <c r="G40" s="205" t="s">
        <v>67</v>
      </c>
      <c r="H40" s="205">
        <v>115</v>
      </c>
      <c r="I40" s="205">
        <v>3.5913043478260871</v>
      </c>
      <c r="J40" s="205" t="s">
        <v>11</v>
      </c>
      <c r="K40" s="159" t="s">
        <v>964</v>
      </c>
      <c r="L40" s="23">
        <v>44783</v>
      </c>
      <c r="M40" s="174">
        <v>45736</v>
      </c>
      <c r="N40" s="25"/>
      <c r="O40" s="24" t="str">
        <f t="shared" si="6"/>
        <v>2 thn; 7 bln</v>
      </c>
      <c r="P40" s="153" t="str">
        <f t="shared" si="7"/>
        <v>2.7</v>
      </c>
    </row>
    <row r="41" spans="1:16" x14ac:dyDescent="0.25">
      <c r="A41" s="224">
        <v>11</v>
      </c>
      <c r="B41" s="205" t="s">
        <v>916</v>
      </c>
      <c r="C41" s="206" t="s">
        <v>917</v>
      </c>
      <c r="D41" s="207" t="s">
        <v>918</v>
      </c>
      <c r="E41" s="205" t="s">
        <v>9</v>
      </c>
      <c r="F41" s="208" t="s">
        <v>919</v>
      </c>
      <c r="G41" s="205" t="s">
        <v>67</v>
      </c>
      <c r="H41" s="205">
        <v>115</v>
      </c>
      <c r="I41" s="205">
        <v>3.5391304347826087</v>
      </c>
      <c r="J41" s="205" t="s">
        <v>11</v>
      </c>
      <c r="K41" s="159" t="s">
        <v>964</v>
      </c>
      <c r="L41" s="23">
        <v>44783</v>
      </c>
      <c r="M41" s="174">
        <v>45736</v>
      </c>
      <c r="N41" s="25"/>
      <c r="O41" s="24" t="str">
        <f t="shared" si="6"/>
        <v>2 thn; 7 bln</v>
      </c>
      <c r="P41" s="153" t="str">
        <f t="shared" si="7"/>
        <v>2.7</v>
      </c>
    </row>
    <row r="42" spans="1:16" x14ac:dyDescent="0.25">
      <c r="A42" s="224">
        <v>12</v>
      </c>
      <c r="B42" s="205" t="s">
        <v>920</v>
      </c>
      <c r="C42" s="206" t="s">
        <v>921</v>
      </c>
      <c r="D42" s="207" t="s">
        <v>922</v>
      </c>
      <c r="E42" s="205" t="s">
        <v>8</v>
      </c>
      <c r="F42" s="208" t="s">
        <v>923</v>
      </c>
      <c r="G42" s="205" t="s">
        <v>67</v>
      </c>
      <c r="H42" s="205">
        <v>115</v>
      </c>
      <c r="I42" s="205">
        <v>3.5130434782608697</v>
      </c>
      <c r="J42" s="205" t="s">
        <v>11</v>
      </c>
      <c r="K42" s="159" t="s">
        <v>964</v>
      </c>
      <c r="L42" s="23">
        <v>44783</v>
      </c>
      <c r="M42" s="174">
        <v>45736</v>
      </c>
      <c r="N42" s="25"/>
      <c r="O42" s="24" t="str">
        <f t="shared" si="6"/>
        <v>2 thn; 7 bln</v>
      </c>
      <c r="P42" s="153" t="str">
        <f t="shared" si="7"/>
        <v>2.7</v>
      </c>
    </row>
    <row r="43" spans="1:16" x14ac:dyDescent="0.25">
      <c r="A43" s="224">
        <v>13</v>
      </c>
      <c r="B43" s="205" t="s">
        <v>924</v>
      </c>
      <c r="C43" s="206" t="s">
        <v>925</v>
      </c>
      <c r="D43" s="207" t="s">
        <v>926</v>
      </c>
      <c r="E43" s="205" t="s">
        <v>8</v>
      </c>
      <c r="F43" s="208" t="s">
        <v>927</v>
      </c>
      <c r="G43" s="205" t="s">
        <v>67</v>
      </c>
      <c r="H43" s="205">
        <v>115</v>
      </c>
      <c r="I43" s="205">
        <v>3.508695652173913</v>
      </c>
      <c r="J43" s="205" t="s">
        <v>11</v>
      </c>
      <c r="K43" s="159" t="s">
        <v>964</v>
      </c>
      <c r="L43" s="23">
        <v>44418</v>
      </c>
      <c r="M43" s="174">
        <v>45736</v>
      </c>
      <c r="N43" s="25"/>
      <c r="O43" s="24" t="str">
        <f t="shared" si="6"/>
        <v>3 thn; 7 bln</v>
      </c>
      <c r="P43" s="153" t="str">
        <f t="shared" si="7"/>
        <v>3.7</v>
      </c>
    </row>
    <row r="44" spans="1:16" x14ac:dyDescent="0.25">
      <c r="A44" s="224">
        <v>14</v>
      </c>
      <c r="B44" s="205" t="s">
        <v>928</v>
      </c>
      <c r="C44" s="206" t="s">
        <v>929</v>
      </c>
      <c r="D44" s="207" t="s">
        <v>930</v>
      </c>
      <c r="E44" s="205" t="s">
        <v>8</v>
      </c>
      <c r="F44" s="208" t="s">
        <v>931</v>
      </c>
      <c r="G44" s="205" t="s">
        <v>67</v>
      </c>
      <c r="H44" s="205">
        <v>115</v>
      </c>
      <c r="I44" s="205">
        <v>3.482608695652174</v>
      </c>
      <c r="J44" s="205" t="s">
        <v>11</v>
      </c>
      <c r="K44" s="159" t="s">
        <v>964</v>
      </c>
      <c r="L44" s="23">
        <v>44783</v>
      </c>
      <c r="M44" s="174">
        <v>45736</v>
      </c>
      <c r="N44" s="25"/>
      <c r="O44" s="24" t="str">
        <f t="shared" si="6"/>
        <v>2 thn; 7 bln</v>
      </c>
      <c r="P44" s="153" t="str">
        <f t="shared" si="7"/>
        <v>2.7</v>
      </c>
    </row>
    <row r="45" spans="1:16" x14ac:dyDescent="0.25">
      <c r="A45" s="224">
        <v>15</v>
      </c>
      <c r="B45" s="205" t="s">
        <v>932</v>
      </c>
      <c r="C45" s="206" t="s">
        <v>933</v>
      </c>
      <c r="D45" s="207" t="s">
        <v>934</v>
      </c>
      <c r="E45" s="205" t="s">
        <v>8</v>
      </c>
      <c r="F45" s="208" t="s">
        <v>935</v>
      </c>
      <c r="G45" s="205" t="s">
        <v>67</v>
      </c>
      <c r="H45" s="205">
        <v>115</v>
      </c>
      <c r="I45" s="205">
        <v>3.4521739130434783</v>
      </c>
      <c r="J45" s="205" t="s">
        <v>11</v>
      </c>
      <c r="K45" s="159" t="s">
        <v>964</v>
      </c>
      <c r="L45" s="23">
        <v>44783</v>
      </c>
      <c r="M45" s="174">
        <v>45736</v>
      </c>
      <c r="N45" s="25"/>
      <c r="O45" s="24" t="str">
        <f t="shared" si="6"/>
        <v>2 thn; 7 bln</v>
      </c>
      <c r="P45" s="153" t="str">
        <f t="shared" si="7"/>
        <v>2.7</v>
      </c>
    </row>
    <row r="46" spans="1:16" x14ac:dyDescent="0.25">
      <c r="A46" s="224">
        <v>16</v>
      </c>
      <c r="B46" s="205" t="s">
        <v>936</v>
      </c>
      <c r="C46" s="206" t="s">
        <v>937</v>
      </c>
      <c r="D46" s="207" t="s">
        <v>938</v>
      </c>
      <c r="E46" s="205" t="s">
        <v>9</v>
      </c>
      <c r="F46" s="208" t="s">
        <v>939</v>
      </c>
      <c r="G46" s="205" t="s">
        <v>67</v>
      </c>
      <c r="H46" s="205">
        <v>115</v>
      </c>
      <c r="I46" s="205">
        <v>3.3913043478260869</v>
      </c>
      <c r="J46" s="205" t="s">
        <v>11</v>
      </c>
      <c r="K46" s="159" t="s">
        <v>964</v>
      </c>
      <c r="L46" s="23">
        <v>44783</v>
      </c>
      <c r="M46" s="174">
        <v>45736</v>
      </c>
      <c r="N46" s="25"/>
      <c r="O46" s="24" t="str">
        <f t="shared" si="6"/>
        <v>2 thn; 7 bln</v>
      </c>
      <c r="P46" s="153" t="str">
        <f t="shared" si="7"/>
        <v>2.7</v>
      </c>
    </row>
    <row r="47" spans="1:16" x14ac:dyDescent="0.25">
      <c r="A47" s="224">
        <v>17</v>
      </c>
      <c r="B47" s="205" t="s">
        <v>940</v>
      </c>
      <c r="C47" s="206" t="s">
        <v>941</v>
      </c>
      <c r="D47" s="207" t="s">
        <v>942</v>
      </c>
      <c r="E47" s="205" t="s">
        <v>9</v>
      </c>
      <c r="F47" s="208" t="s">
        <v>943</v>
      </c>
      <c r="G47" s="205" t="s">
        <v>67</v>
      </c>
      <c r="H47" s="205">
        <v>115</v>
      </c>
      <c r="I47" s="205">
        <v>3.3565217391304349</v>
      </c>
      <c r="J47" s="205" t="s">
        <v>11</v>
      </c>
      <c r="K47" s="159" t="s">
        <v>964</v>
      </c>
      <c r="L47" s="23">
        <v>44783</v>
      </c>
      <c r="M47" s="174">
        <v>45736</v>
      </c>
      <c r="N47" s="25"/>
      <c r="O47" s="24" t="str">
        <f t="shared" si="6"/>
        <v>2 thn; 7 bln</v>
      </c>
      <c r="P47" s="153" t="str">
        <f t="shared" si="7"/>
        <v>2.7</v>
      </c>
    </row>
    <row r="48" spans="1:16" x14ac:dyDescent="0.25">
      <c r="A48" s="224">
        <v>18</v>
      </c>
      <c r="B48" s="205" t="s">
        <v>944</v>
      </c>
      <c r="C48" s="206" t="s">
        <v>945</v>
      </c>
      <c r="D48" s="207" t="s">
        <v>946</v>
      </c>
      <c r="E48" s="205" t="s">
        <v>8</v>
      </c>
      <c r="F48" s="208" t="s">
        <v>947</v>
      </c>
      <c r="G48" s="205" t="s">
        <v>67</v>
      </c>
      <c r="H48" s="205">
        <v>115</v>
      </c>
      <c r="I48" s="205">
        <v>3.3521739130434782</v>
      </c>
      <c r="J48" s="205" t="s">
        <v>11</v>
      </c>
      <c r="K48" s="159" t="s">
        <v>964</v>
      </c>
      <c r="L48" s="23">
        <v>44783</v>
      </c>
      <c r="M48" s="174">
        <v>45736</v>
      </c>
      <c r="N48" s="25"/>
      <c r="O48" s="24" t="str">
        <f t="shared" si="6"/>
        <v>2 thn; 7 bln</v>
      </c>
      <c r="P48" s="153" t="str">
        <f t="shared" si="7"/>
        <v>2.7</v>
      </c>
    </row>
    <row r="49" spans="1:16" x14ac:dyDescent="0.25">
      <c r="A49" s="224">
        <v>19</v>
      </c>
      <c r="B49" s="205" t="s">
        <v>948</v>
      </c>
      <c r="C49" s="206" t="s">
        <v>949</v>
      </c>
      <c r="D49" s="207" t="s">
        <v>950</v>
      </c>
      <c r="E49" s="205" t="s">
        <v>8</v>
      </c>
      <c r="F49" s="208" t="s">
        <v>951</v>
      </c>
      <c r="G49" s="205" t="s">
        <v>67</v>
      </c>
      <c r="H49" s="205">
        <v>115</v>
      </c>
      <c r="I49" s="205">
        <v>3.3391304347826085</v>
      </c>
      <c r="J49" s="205" t="s">
        <v>11</v>
      </c>
      <c r="K49" s="159" t="s">
        <v>964</v>
      </c>
      <c r="L49" s="23">
        <v>44783</v>
      </c>
      <c r="M49" s="174">
        <v>45736</v>
      </c>
      <c r="N49" s="25"/>
      <c r="O49" s="24" t="str">
        <f t="shared" si="6"/>
        <v>2 thn; 7 bln</v>
      </c>
      <c r="P49" s="153" t="str">
        <f t="shared" si="7"/>
        <v>2.7</v>
      </c>
    </row>
    <row r="50" spans="1:16" x14ac:dyDescent="0.25">
      <c r="A50" s="224">
        <v>20</v>
      </c>
      <c r="B50" s="205" t="s">
        <v>952</v>
      </c>
      <c r="C50" s="206" t="s">
        <v>953</v>
      </c>
      <c r="D50" s="207" t="s">
        <v>954</v>
      </c>
      <c r="E50" s="205" t="s">
        <v>8</v>
      </c>
      <c r="F50" s="208" t="s">
        <v>955</v>
      </c>
      <c r="G50" s="205" t="s">
        <v>67</v>
      </c>
      <c r="H50" s="205">
        <v>115</v>
      </c>
      <c r="I50" s="205">
        <v>3.2782608695652176</v>
      </c>
      <c r="J50" s="205" t="s">
        <v>11</v>
      </c>
      <c r="K50" s="159" t="s">
        <v>964</v>
      </c>
      <c r="L50" s="23">
        <v>44088</v>
      </c>
      <c r="M50" s="174">
        <v>45736</v>
      </c>
      <c r="N50" s="25"/>
      <c r="O50" s="24" t="str">
        <f t="shared" si="6"/>
        <v>4 thn; 6 bln</v>
      </c>
      <c r="P50" s="153" t="str">
        <f t="shared" si="7"/>
        <v>4.6</v>
      </c>
    </row>
    <row r="51" spans="1:16" ht="14.25" thickBot="1" x14ac:dyDescent="0.3">
      <c r="A51" s="225">
        <v>21</v>
      </c>
      <c r="B51" s="209" t="s">
        <v>956</v>
      </c>
      <c r="C51" s="210" t="s">
        <v>957</v>
      </c>
      <c r="D51" s="211" t="s">
        <v>958</v>
      </c>
      <c r="E51" s="209" t="s">
        <v>9</v>
      </c>
      <c r="F51" s="212" t="s">
        <v>959</v>
      </c>
      <c r="G51" s="209" t="s">
        <v>67</v>
      </c>
      <c r="H51" s="209">
        <v>115</v>
      </c>
      <c r="I51" s="209">
        <v>3.2130434782608694</v>
      </c>
      <c r="J51" s="209" t="s">
        <v>11</v>
      </c>
      <c r="K51" s="163" t="s">
        <v>964</v>
      </c>
      <c r="L51" s="155">
        <v>44783</v>
      </c>
      <c r="M51" s="182">
        <v>45736</v>
      </c>
      <c r="N51" s="201"/>
      <c r="O51" s="156" t="str">
        <f t="shared" si="6"/>
        <v>2 thn; 7 bln</v>
      </c>
      <c r="P51" s="157" t="str">
        <f t="shared" si="7"/>
        <v>2.7</v>
      </c>
    </row>
  </sheetData>
  <mergeCells count="19">
    <mergeCell ref="L6:L7"/>
    <mergeCell ref="A1:P1"/>
    <mergeCell ref="A2:P2"/>
    <mergeCell ref="A3:P3"/>
    <mergeCell ref="A4:P4"/>
    <mergeCell ref="A6:A7"/>
    <mergeCell ref="B6:B7"/>
    <mergeCell ref="C6:C7"/>
    <mergeCell ref="D6:D7"/>
    <mergeCell ref="E6:E7"/>
    <mergeCell ref="F6:F7"/>
    <mergeCell ref="M6:M7"/>
    <mergeCell ref="N6:N7"/>
    <mergeCell ref="O6:P7"/>
    <mergeCell ref="G6:G7"/>
    <mergeCell ref="H6:H7"/>
    <mergeCell ref="I6:I7"/>
    <mergeCell ref="J6:J7"/>
    <mergeCell ref="K6:K7"/>
  </mergeCells>
  <printOptions horizontalCentered="1"/>
  <pageMargins left="1.1399999999999999" right="0.5" top="0.13" bottom="0.25" header="0.511811023622047" footer="0.511811023622047"/>
  <pageSetup paperSize="5" scale="95" orientation="landscape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6"/>
  <sheetViews>
    <sheetView tabSelected="1" topLeftCell="A16" workbookViewId="0">
      <selection activeCell="V32" sqref="V32"/>
    </sheetView>
  </sheetViews>
  <sheetFormatPr defaultRowHeight="15" x14ac:dyDescent="0.2"/>
  <cols>
    <col min="1" max="1" width="4.7109375" style="2" customWidth="1"/>
    <col min="2" max="2" width="16.42578125" style="2" customWidth="1"/>
    <col min="3" max="3" width="12.42578125" style="2" customWidth="1"/>
    <col min="4" max="6" width="8" style="2" customWidth="1"/>
    <col min="7" max="7" width="8.28515625" style="2" customWidth="1"/>
    <col min="8" max="8" width="6.140625" style="2" customWidth="1"/>
    <col min="9" max="9" width="7.7109375" style="2" customWidth="1"/>
    <col min="10" max="10" width="6.28515625" style="2" customWidth="1"/>
    <col min="11" max="11" width="7" style="2" customWidth="1"/>
    <col min="12" max="13" width="7.140625" style="2" customWidth="1"/>
    <col min="14" max="14" width="6.85546875" style="2" customWidth="1"/>
    <col min="15" max="15" width="6.42578125" style="2" customWidth="1"/>
    <col min="16" max="16" width="8" style="2" customWidth="1"/>
    <col min="17" max="17" width="9" style="2" customWidth="1"/>
    <col min="18" max="18" width="7.85546875" style="2" customWidth="1"/>
    <col min="19" max="19" width="5.28515625" style="2" customWidth="1"/>
    <col min="20" max="20" width="7" style="2" customWidth="1"/>
    <col min="21" max="21" width="7" style="257" customWidth="1"/>
    <col min="22" max="22" width="6.140625" style="2" customWidth="1"/>
    <col min="23" max="23" width="5.7109375" style="2" customWidth="1"/>
    <col min="24" max="25" width="5.28515625" style="2" customWidth="1"/>
    <col min="26" max="26" width="6.7109375" style="2" customWidth="1"/>
    <col min="27" max="27" width="11.5703125" style="2" bestFit="1" customWidth="1"/>
    <col min="28" max="16384" width="9.140625" style="2"/>
  </cols>
  <sheetData>
    <row r="1" spans="1:29" x14ac:dyDescent="0.2">
      <c r="A1" s="1" t="s">
        <v>30</v>
      </c>
    </row>
    <row r="3" spans="1:29" ht="15.75" x14ac:dyDescent="0.25">
      <c r="A3" s="316" t="s">
        <v>31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7"/>
    </row>
    <row r="4" spans="1:29" ht="15.75" x14ac:dyDescent="0.25">
      <c r="A4" s="316" t="s">
        <v>82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7"/>
    </row>
    <row r="5" spans="1:29" ht="15.75" x14ac:dyDescent="0.25">
      <c r="A5" s="316" t="s">
        <v>967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</row>
    <row r="6" spans="1:29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58"/>
      <c r="V6" s="7"/>
      <c r="W6" s="7"/>
      <c r="X6" s="7"/>
      <c r="Y6" s="7"/>
    </row>
    <row r="7" spans="1:29" ht="15.75" thickBot="1" x14ac:dyDescent="0.25">
      <c r="A7" s="39" t="s">
        <v>83</v>
      </c>
    </row>
    <row r="8" spans="1:29" s="3" customFormat="1" ht="20.25" customHeight="1" thickBot="1" x14ac:dyDescent="0.25">
      <c r="A8" s="311" t="s">
        <v>2</v>
      </c>
      <c r="B8" s="312" t="s">
        <v>42</v>
      </c>
      <c r="C8" s="311" t="s">
        <v>32</v>
      </c>
      <c r="D8" s="311" t="s">
        <v>33</v>
      </c>
      <c r="E8" s="311"/>
      <c r="F8" s="311"/>
      <c r="G8" s="311"/>
      <c r="H8" s="311"/>
      <c r="I8" s="311"/>
      <c r="J8" s="311"/>
      <c r="K8" s="311"/>
      <c r="L8" s="311"/>
      <c r="M8" s="311"/>
      <c r="N8" s="313" t="s">
        <v>45</v>
      </c>
      <c r="O8" s="307" t="s">
        <v>39</v>
      </c>
      <c r="P8" s="307"/>
      <c r="Q8" s="307"/>
      <c r="R8" s="307"/>
      <c r="S8" s="307"/>
      <c r="T8" s="307"/>
      <c r="U8" s="308" t="s">
        <v>85</v>
      </c>
      <c r="V8" s="307" t="s">
        <v>34</v>
      </c>
      <c r="W8" s="307"/>
      <c r="X8" s="307"/>
      <c r="Y8" s="307"/>
      <c r="Z8" s="8"/>
    </row>
    <row r="9" spans="1:29" s="3" customFormat="1" ht="23.25" customHeight="1" thickBot="1" x14ac:dyDescent="0.25">
      <c r="A9" s="311"/>
      <c r="B9" s="312"/>
      <c r="C9" s="311"/>
      <c r="D9" s="242" t="s">
        <v>84</v>
      </c>
      <c r="E9" s="243" t="s">
        <v>22</v>
      </c>
      <c r="F9" s="243" t="s">
        <v>76</v>
      </c>
      <c r="G9" s="243" t="s">
        <v>22</v>
      </c>
      <c r="H9" s="243" t="s">
        <v>35</v>
      </c>
      <c r="I9" s="243" t="s">
        <v>22</v>
      </c>
      <c r="J9" s="243" t="s">
        <v>36</v>
      </c>
      <c r="K9" s="243" t="s">
        <v>22</v>
      </c>
      <c r="L9" s="243" t="s">
        <v>37</v>
      </c>
      <c r="M9" s="243" t="s">
        <v>22</v>
      </c>
      <c r="N9" s="313"/>
      <c r="O9" s="241" t="s">
        <v>40</v>
      </c>
      <c r="P9" s="241" t="s">
        <v>22</v>
      </c>
      <c r="Q9" s="241" t="s">
        <v>78</v>
      </c>
      <c r="R9" s="241" t="s">
        <v>22</v>
      </c>
      <c r="S9" s="241" t="s">
        <v>41</v>
      </c>
      <c r="T9" s="241" t="s">
        <v>22</v>
      </c>
      <c r="U9" s="308"/>
      <c r="V9" s="241" t="s">
        <v>38</v>
      </c>
      <c r="W9" s="241" t="s">
        <v>23</v>
      </c>
      <c r="X9" s="241" t="s">
        <v>24</v>
      </c>
      <c r="Y9" s="241" t="s">
        <v>25</v>
      </c>
      <c r="Z9" s="9"/>
    </row>
    <row r="10" spans="1:29" s="4" customFormat="1" ht="35.1" customHeight="1" thickBot="1" x14ac:dyDescent="0.25">
      <c r="A10" s="48">
        <v>1</v>
      </c>
      <c r="B10" s="234" t="s">
        <v>27</v>
      </c>
      <c r="C10" s="234">
        <v>9</v>
      </c>
      <c r="D10" s="234">
        <v>9</v>
      </c>
      <c r="E10" s="235">
        <f>D10/C10*(100/100)</f>
        <v>1</v>
      </c>
      <c r="F10" s="49">
        <v>0</v>
      </c>
      <c r="G10" s="50">
        <f>F10/C10*(100/100)</f>
        <v>0</v>
      </c>
      <c r="H10" s="49">
        <v>0</v>
      </c>
      <c r="I10" s="50">
        <f>H10/C10*(100/100)</f>
        <v>0</v>
      </c>
      <c r="J10" s="49">
        <v>0</v>
      </c>
      <c r="K10" s="50">
        <f>J10/C10*(100/100)</f>
        <v>0</v>
      </c>
      <c r="L10" s="49">
        <v>0</v>
      </c>
      <c r="M10" s="50">
        <f>L10/C10*(100/100)</f>
        <v>0</v>
      </c>
      <c r="N10" s="236">
        <f>((D10*2.5)+(F10*4)+(H10*5)+(J10*6)+L10*7)/C10</f>
        <v>2.5</v>
      </c>
      <c r="O10" s="234">
        <v>9</v>
      </c>
      <c r="P10" s="235">
        <f>O10/C10*(100/100)</f>
        <v>1</v>
      </c>
      <c r="Q10" s="49">
        <v>0</v>
      </c>
      <c r="R10" s="50">
        <f>Q10/C10*(100/100)</f>
        <v>0</v>
      </c>
      <c r="S10" s="49">
        <v>0</v>
      </c>
      <c r="T10" s="50">
        <f>S10/C10*(100/100)</f>
        <v>0</v>
      </c>
      <c r="U10" s="261" t="s">
        <v>968</v>
      </c>
      <c r="V10" s="49">
        <v>0</v>
      </c>
      <c r="W10" s="234">
        <v>9</v>
      </c>
      <c r="X10" s="49">
        <v>0</v>
      </c>
      <c r="Y10" s="246">
        <v>0</v>
      </c>
      <c r="AA10" s="245">
        <f>D10+F10+H10+J10+L10</f>
        <v>9</v>
      </c>
      <c r="AB10" s="4">
        <f>O10+Q10+S10</f>
        <v>9</v>
      </c>
      <c r="AC10" s="4">
        <f>V10+W10+X10+Y10</f>
        <v>9</v>
      </c>
    </row>
    <row r="11" spans="1:29" s="5" customFormat="1" ht="25.5" customHeight="1" thickTop="1" thickBot="1" x14ac:dyDescent="0.25">
      <c r="A11" s="229"/>
      <c r="B11" s="230" t="s">
        <v>29</v>
      </c>
      <c r="C11" s="254">
        <f>SUM(C10:C10)</f>
        <v>9</v>
      </c>
      <c r="D11" s="254">
        <f>SUM(D10:D10)</f>
        <v>9</v>
      </c>
      <c r="E11" s="255">
        <f>D11/C11*(100/100)</f>
        <v>1</v>
      </c>
      <c r="F11" s="254">
        <f>SUM(F10:F10)</f>
        <v>0</v>
      </c>
      <c r="G11" s="255">
        <f t="shared" ref="G11" si="0">F11/C11*(100/100)</f>
        <v>0</v>
      </c>
      <c r="H11" s="254">
        <f>SUM(H10:H10)</f>
        <v>0</v>
      </c>
      <c r="I11" s="255">
        <f t="shared" ref="I11" si="1">H11/C11*(100/100)</f>
        <v>0</v>
      </c>
      <c r="J11" s="254">
        <f>SUM(J10:J10)</f>
        <v>0</v>
      </c>
      <c r="K11" s="255">
        <f>J11/C11*(100/100)</f>
        <v>0</v>
      </c>
      <c r="L11" s="254">
        <f>SUM(L10:L10)</f>
        <v>0</v>
      </c>
      <c r="M11" s="255">
        <f t="shared" ref="M11" si="2">L11/C11*(100/100)</f>
        <v>0</v>
      </c>
      <c r="N11" s="244"/>
      <c r="O11" s="314">
        <f>SUM(O10:O10)</f>
        <v>9</v>
      </c>
      <c r="P11" s="315"/>
      <c r="Q11" s="314">
        <f>SUM(Q10:Q10)</f>
        <v>0</v>
      </c>
      <c r="R11" s="315"/>
      <c r="S11" s="314">
        <f>SUM(S10:S10)</f>
        <v>0</v>
      </c>
      <c r="T11" s="315"/>
      <c r="U11" s="264"/>
      <c r="V11" s="254">
        <f>SUM(V10:V10)</f>
        <v>0</v>
      </c>
      <c r="W11" s="254">
        <f>SUM(W10:W10)</f>
        <v>9</v>
      </c>
      <c r="X11" s="254">
        <f>SUM(X10:X10)</f>
        <v>0</v>
      </c>
      <c r="Y11" s="256">
        <f>SUM(Y10:Y10)</f>
        <v>0</v>
      </c>
      <c r="Z11" s="10"/>
    </row>
    <row r="12" spans="1:29" s="5" customFormat="1" ht="25.5" customHeight="1" x14ac:dyDescent="0.2">
      <c r="A12" s="249"/>
      <c r="B12" s="250"/>
      <c r="C12" s="251"/>
      <c r="D12" s="251"/>
      <c r="E12" s="252"/>
      <c r="F12" s="251"/>
      <c r="G12" s="252"/>
      <c r="H12" s="251"/>
      <c r="I12" s="252"/>
      <c r="J12" s="251"/>
      <c r="K12" s="252"/>
      <c r="L12" s="251"/>
      <c r="M12" s="252"/>
      <c r="N12" s="253"/>
      <c r="O12" s="251"/>
      <c r="P12" s="251"/>
      <c r="Q12" s="251"/>
      <c r="R12" s="251"/>
      <c r="S12" s="251"/>
      <c r="T12" s="251"/>
      <c r="U12" s="259"/>
      <c r="V12" s="251"/>
      <c r="W12" s="251"/>
      <c r="X12" s="251"/>
      <c r="Y12" s="251"/>
      <c r="Z12" s="10"/>
    </row>
    <row r="13" spans="1:29" s="5" customFormat="1" ht="15.75" thickBot="1" x14ac:dyDescent="0.25">
      <c r="A13" s="98" t="s">
        <v>51</v>
      </c>
      <c r="U13" s="260"/>
    </row>
    <row r="14" spans="1:29" s="3" customFormat="1" ht="20.25" customHeight="1" thickBot="1" x14ac:dyDescent="0.25">
      <c r="A14" s="311" t="s">
        <v>2</v>
      </c>
      <c r="B14" s="312" t="s">
        <v>42</v>
      </c>
      <c r="C14" s="311" t="s">
        <v>32</v>
      </c>
      <c r="D14" s="311" t="s">
        <v>33</v>
      </c>
      <c r="E14" s="311"/>
      <c r="F14" s="311"/>
      <c r="G14" s="311"/>
      <c r="H14" s="311"/>
      <c r="I14" s="311"/>
      <c r="J14" s="311"/>
      <c r="K14" s="311"/>
      <c r="L14" s="311"/>
      <c r="M14" s="311"/>
      <c r="N14" s="313" t="s">
        <v>45</v>
      </c>
      <c r="O14" s="307" t="s">
        <v>39</v>
      </c>
      <c r="P14" s="307"/>
      <c r="Q14" s="307"/>
      <c r="R14" s="307"/>
      <c r="S14" s="307"/>
      <c r="T14" s="307"/>
      <c r="U14" s="308" t="s">
        <v>85</v>
      </c>
      <c r="V14" s="307" t="s">
        <v>34</v>
      </c>
      <c r="W14" s="307"/>
      <c r="X14" s="307"/>
      <c r="Y14" s="307"/>
      <c r="Z14" s="8"/>
    </row>
    <row r="15" spans="1:29" s="3" customFormat="1" ht="23.25" customHeight="1" thickBot="1" x14ac:dyDescent="0.25">
      <c r="A15" s="311"/>
      <c r="B15" s="312"/>
      <c r="C15" s="311"/>
      <c r="D15" s="242" t="s">
        <v>77</v>
      </c>
      <c r="E15" s="243" t="s">
        <v>22</v>
      </c>
      <c r="F15" s="243" t="s">
        <v>76</v>
      </c>
      <c r="G15" s="243" t="s">
        <v>22</v>
      </c>
      <c r="H15" s="243" t="s">
        <v>35</v>
      </c>
      <c r="I15" s="243" t="s">
        <v>22</v>
      </c>
      <c r="J15" s="243" t="s">
        <v>36</v>
      </c>
      <c r="K15" s="243" t="s">
        <v>22</v>
      </c>
      <c r="L15" s="243" t="s">
        <v>37</v>
      </c>
      <c r="M15" s="243" t="s">
        <v>22</v>
      </c>
      <c r="N15" s="313"/>
      <c r="O15" s="241" t="s">
        <v>40</v>
      </c>
      <c r="P15" s="241" t="s">
        <v>22</v>
      </c>
      <c r="Q15" s="241" t="s">
        <v>78</v>
      </c>
      <c r="R15" s="241" t="s">
        <v>22</v>
      </c>
      <c r="S15" s="241" t="s">
        <v>41</v>
      </c>
      <c r="T15" s="241" t="s">
        <v>22</v>
      </c>
      <c r="U15" s="308"/>
      <c r="V15" s="241" t="s">
        <v>38</v>
      </c>
      <c r="W15" s="241" t="s">
        <v>23</v>
      </c>
      <c r="X15" s="241" t="s">
        <v>24</v>
      </c>
      <c r="Y15" s="241" t="s">
        <v>25</v>
      </c>
      <c r="Z15" s="9"/>
    </row>
    <row r="16" spans="1:29" s="4" customFormat="1" ht="35.1" customHeight="1" x14ac:dyDescent="0.2">
      <c r="A16" s="48">
        <v>1</v>
      </c>
      <c r="B16" s="234" t="s">
        <v>26</v>
      </c>
      <c r="C16" s="234">
        <v>70</v>
      </c>
      <c r="D16" s="234">
        <v>51</v>
      </c>
      <c r="E16" s="235">
        <f>D16/C16*(100/100)</f>
        <v>0.72857142857142854</v>
      </c>
      <c r="F16" s="234">
        <v>11</v>
      </c>
      <c r="G16" s="235">
        <f>F16/C16*(100/100)</f>
        <v>0.15714285714285714</v>
      </c>
      <c r="H16" s="49">
        <v>0</v>
      </c>
      <c r="I16" s="50">
        <f>H16/C16*(100/100)</f>
        <v>0</v>
      </c>
      <c r="J16" s="234">
        <v>6</v>
      </c>
      <c r="K16" s="235">
        <f>J16/C16*(100/100)</f>
        <v>8.5714285714285715E-2</v>
      </c>
      <c r="L16" s="234">
        <v>2</v>
      </c>
      <c r="M16" s="235">
        <f>L16/C16*(100/100)</f>
        <v>2.8571428571428571E-2</v>
      </c>
      <c r="N16" s="236">
        <f>((D16*3.5)+(F16*4)+(H16*5)+(J16*6)+L16*7)/C16</f>
        <v>3.8928571428571428</v>
      </c>
      <c r="O16" s="234">
        <v>70</v>
      </c>
      <c r="P16" s="235">
        <f>O16/C16*(100/100)</f>
        <v>1</v>
      </c>
      <c r="Q16" s="49">
        <v>0</v>
      </c>
      <c r="R16" s="50">
        <f>Q16/C16*(100/100)</f>
        <v>0</v>
      </c>
      <c r="S16" s="49">
        <v>0</v>
      </c>
      <c r="T16" s="50">
        <f>S16/C16*(100/100)</f>
        <v>0</v>
      </c>
      <c r="U16" s="261" t="s">
        <v>969</v>
      </c>
      <c r="V16" s="234">
        <v>70</v>
      </c>
      <c r="W16" s="49">
        <v>0</v>
      </c>
      <c r="X16" s="49">
        <v>0</v>
      </c>
      <c r="Y16" s="246">
        <v>0</v>
      </c>
      <c r="AA16" s="245">
        <f>D16+F16+H16+J16+L16</f>
        <v>70</v>
      </c>
      <c r="AB16" s="4">
        <f>O16+Q16+S16</f>
        <v>70</v>
      </c>
      <c r="AC16" s="4">
        <f>V16+W16+X16+Y16</f>
        <v>70</v>
      </c>
    </row>
    <row r="17" spans="1:29" s="5" customFormat="1" ht="35.1" customHeight="1" x14ac:dyDescent="0.2">
      <c r="A17" s="11">
        <v>2</v>
      </c>
      <c r="B17" s="237" t="s">
        <v>27</v>
      </c>
      <c r="C17" s="238">
        <v>66</v>
      </c>
      <c r="D17" s="238">
        <v>46</v>
      </c>
      <c r="E17" s="239">
        <f t="shared" ref="E17:E18" si="3">D17/C17*(100/100)</f>
        <v>0.69696969696969702</v>
      </c>
      <c r="F17" s="238">
        <v>8</v>
      </c>
      <c r="G17" s="239">
        <f t="shared" ref="G17:G19" si="4">F17/C17*(100/100)</f>
        <v>0.12121212121212122</v>
      </c>
      <c r="H17" s="44">
        <v>0</v>
      </c>
      <c r="I17" s="45">
        <f t="shared" ref="I17:I19" si="5">H17/C17*(100/100)</f>
        <v>0</v>
      </c>
      <c r="J17" s="238">
        <v>5</v>
      </c>
      <c r="K17" s="239">
        <f t="shared" ref="K17:K18" si="6">J17/C17*(100/100)</f>
        <v>7.575757575757576E-2</v>
      </c>
      <c r="L17" s="238">
        <v>7</v>
      </c>
      <c r="M17" s="239">
        <f t="shared" ref="M17:M19" si="7">L17/C17*(100/100)</f>
        <v>0.10606060606060606</v>
      </c>
      <c r="N17" s="240">
        <f t="shared" ref="N17:N18" si="8">((D17*3.5)+(F17*4)+(H17*5)+(J17*6)+L17*7)/C17</f>
        <v>4.1212121212121211</v>
      </c>
      <c r="O17" s="238">
        <v>66</v>
      </c>
      <c r="P17" s="239">
        <f t="shared" ref="P17:P18" si="9">O17/C17*(100/100)</f>
        <v>1</v>
      </c>
      <c r="Q17" s="44">
        <v>0</v>
      </c>
      <c r="R17" s="45">
        <f t="shared" ref="R17:R18" si="10">Q17/C17*(100/100)</f>
        <v>0</v>
      </c>
      <c r="S17" s="44">
        <v>0</v>
      </c>
      <c r="T17" s="45">
        <f t="shared" ref="T17:T18" si="11">S17/C17*(100/100)</f>
        <v>0</v>
      </c>
      <c r="U17" s="262" t="s">
        <v>59</v>
      </c>
      <c r="V17" s="238">
        <v>20</v>
      </c>
      <c r="W17" s="238">
        <v>46</v>
      </c>
      <c r="X17" s="44">
        <v>0</v>
      </c>
      <c r="Y17" s="247">
        <v>0</v>
      </c>
      <c r="AA17" s="245">
        <f>D17+F17+H17+J17+L17</f>
        <v>66</v>
      </c>
      <c r="AB17" s="4">
        <f>O17+Q17+S17</f>
        <v>66</v>
      </c>
      <c r="AC17" s="4">
        <f>V17+W17+X17+Y17</f>
        <v>66</v>
      </c>
    </row>
    <row r="18" spans="1:29" s="5" customFormat="1" ht="35.1" customHeight="1" thickBot="1" x14ac:dyDescent="0.25">
      <c r="A18" s="12">
        <v>3</v>
      </c>
      <c r="B18" s="13" t="s">
        <v>28</v>
      </c>
      <c r="C18" s="226">
        <v>41</v>
      </c>
      <c r="D18" s="226">
        <v>32</v>
      </c>
      <c r="E18" s="227">
        <f t="shared" si="3"/>
        <v>0.78048780487804881</v>
      </c>
      <c r="F18" s="226">
        <v>4</v>
      </c>
      <c r="G18" s="227">
        <f t="shared" si="4"/>
        <v>9.7560975609756101E-2</v>
      </c>
      <c r="H18" s="46">
        <v>0</v>
      </c>
      <c r="I18" s="47">
        <f t="shared" si="5"/>
        <v>0</v>
      </c>
      <c r="J18" s="226">
        <v>3</v>
      </c>
      <c r="K18" s="227">
        <f t="shared" si="6"/>
        <v>7.3170731707317069E-2</v>
      </c>
      <c r="L18" s="226">
        <v>2</v>
      </c>
      <c r="M18" s="227">
        <f t="shared" si="7"/>
        <v>4.878048780487805E-2</v>
      </c>
      <c r="N18" s="228">
        <f t="shared" si="8"/>
        <v>3.9024390243902438</v>
      </c>
      <c r="O18" s="226">
        <v>40</v>
      </c>
      <c r="P18" s="227">
        <f t="shared" si="9"/>
        <v>0.97560975609756095</v>
      </c>
      <c r="Q18" s="226">
        <v>1</v>
      </c>
      <c r="R18" s="227">
        <f t="shared" si="10"/>
        <v>2.4390243902439025E-2</v>
      </c>
      <c r="S18" s="46">
        <v>0</v>
      </c>
      <c r="T18" s="47">
        <f t="shared" si="11"/>
        <v>0</v>
      </c>
      <c r="U18" s="263" t="s">
        <v>970</v>
      </c>
      <c r="V18" s="226">
        <v>0</v>
      </c>
      <c r="W18" s="226">
        <v>40</v>
      </c>
      <c r="X18" s="226">
        <v>1</v>
      </c>
      <c r="Y18" s="248">
        <v>0</v>
      </c>
      <c r="AA18" s="245">
        <f>D18+F18+H18+J18+L18</f>
        <v>41</v>
      </c>
      <c r="AB18" s="4">
        <f>O18+Q18+S18</f>
        <v>41</v>
      </c>
      <c r="AC18" s="4">
        <f>V18+W18+X18+Y18</f>
        <v>41</v>
      </c>
    </row>
    <row r="19" spans="1:29" s="5" customFormat="1" ht="25.5" customHeight="1" thickTop="1" thickBot="1" x14ac:dyDescent="0.25">
      <c r="A19" s="229"/>
      <c r="B19" s="230" t="s">
        <v>29</v>
      </c>
      <c r="C19" s="231">
        <f>SUM(C16:C18)</f>
        <v>177</v>
      </c>
      <c r="D19" s="231">
        <f t="shared" ref="D19" si="12">SUM(D16:D18)</f>
        <v>129</v>
      </c>
      <c r="E19" s="232">
        <f>D19/C19*(100/100)</f>
        <v>0.72881355932203384</v>
      </c>
      <c r="F19" s="231">
        <f t="shared" ref="F19" si="13">SUM(F16:F18)</f>
        <v>23</v>
      </c>
      <c r="G19" s="232">
        <f t="shared" si="4"/>
        <v>0.12994350282485875</v>
      </c>
      <c r="H19" s="231">
        <f t="shared" ref="H19" si="14">SUM(H16:H18)</f>
        <v>0</v>
      </c>
      <c r="I19" s="232">
        <f t="shared" si="5"/>
        <v>0</v>
      </c>
      <c r="J19" s="231">
        <f t="shared" ref="J19" si="15">SUM(J16:J18)</f>
        <v>14</v>
      </c>
      <c r="K19" s="232">
        <f>J19/C19*(100/100)</f>
        <v>7.909604519774012E-2</v>
      </c>
      <c r="L19" s="231">
        <f t="shared" ref="L19" si="16">SUM(L16:L18)</f>
        <v>11</v>
      </c>
      <c r="M19" s="232">
        <f t="shared" si="7"/>
        <v>6.2146892655367235E-2</v>
      </c>
      <c r="N19" s="244"/>
      <c r="O19" s="309">
        <f>SUM(O16:O18)</f>
        <v>176</v>
      </c>
      <c r="P19" s="310"/>
      <c r="Q19" s="309">
        <f t="shared" ref="Q19" si="17">SUM(Q16:Q18)</f>
        <v>1</v>
      </c>
      <c r="R19" s="310"/>
      <c r="S19" s="309">
        <f t="shared" ref="S19" si="18">SUM(S16:S18)</f>
        <v>0</v>
      </c>
      <c r="T19" s="310"/>
      <c r="U19" s="264"/>
      <c r="V19" s="231">
        <f>SUM(V16:V18)</f>
        <v>90</v>
      </c>
      <c r="W19" s="231">
        <f t="shared" ref="W19:X19" si="19">SUM(W16:W18)</f>
        <v>86</v>
      </c>
      <c r="X19" s="231">
        <f t="shared" si="19"/>
        <v>1</v>
      </c>
      <c r="Y19" s="233">
        <f>SUM(Y16:Y18)</f>
        <v>0</v>
      </c>
      <c r="Z19" s="10"/>
    </row>
    <row r="20" spans="1:29" s="5" customFormat="1" ht="15.75" customHeight="1" x14ac:dyDescent="0.2">
      <c r="U20" s="260"/>
    </row>
    <row r="21" spans="1:29" s="5" customFormat="1" ht="15.75" thickBot="1" x14ac:dyDescent="0.25">
      <c r="A21" s="39" t="s">
        <v>86</v>
      </c>
      <c r="U21" s="260"/>
    </row>
    <row r="22" spans="1:29" ht="20.25" customHeight="1" thickBot="1" x14ac:dyDescent="0.25">
      <c r="A22" s="311" t="s">
        <v>2</v>
      </c>
      <c r="B22" s="312" t="s">
        <v>42</v>
      </c>
      <c r="C22" s="311" t="s">
        <v>32</v>
      </c>
      <c r="D22" s="311" t="s">
        <v>33</v>
      </c>
      <c r="E22" s="311"/>
      <c r="F22" s="311"/>
      <c r="G22" s="311"/>
      <c r="H22" s="311"/>
      <c r="I22" s="311"/>
      <c r="J22" s="311"/>
      <c r="K22" s="311"/>
      <c r="L22" s="311"/>
      <c r="M22" s="311"/>
      <c r="N22" s="313" t="s">
        <v>45</v>
      </c>
      <c r="O22" s="307" t="s">
        <v>39</v>
      </c>
      <c r="P22" s="307"/>
      <c r="Q22" s="307"/>
      <c r="R22" s="307"/>
      <c r="S22" s="307"/>
      <c r="T22" s="307"/>
      <c r="U22" s="308" t="s">
        <v>85</v>
      </c>
      <c r="V22" s="307" t="s">
        <v>34</v>
      </c>
      <c r="W22" s="307"/>
      <c r="X22" s="307"/>
      <c r="Y22" s="307"/>
    </row>
    <row r="23" spans="1:29" ht="20.25" customHeight="1" thickBot="1" x14ac:dyDescent="0.25">
      <c r="A23" s="311"/>
      <c r="B23" s="312"/>
      <c r="C23" s="311"/>
      <c r="D23" s="242" t="s">
        <v>84</v>
      </c>
      <c r="E23" s="243" t="s">
        <v>22</v>
      </c>
      <c r="F23" s="243" t="s">
        <v>76</v>
      </c>
      <c r="G23" s="243" t="s">
        <v>22</v>
      </c>
      <c r="H23" s="243" t="s">
        <v>35</v>
      </c>
      <c r="I23" s="243" t="s">
        <v>22</v>
      </c>
      <c r="J23" s="243" t="s">
        <v>36</v>
      </c>
      <c r="K23" s="243" t="s">
        <v>22</v>
      </c>
      <c r="L23" s="243" t="s">
        <v>37</v>
      </c>
      <c r="M23" s="243" t="s">
        <v>22</v>
      </c>
      <c r="N23" s="313"/>
      <c r="O23" s="241" t="s">
        <v>40</v>
      </c>
      <c r="P23" s="241" t="s">
        <v>22</v>
      </c>
      <c r="Q23" s="241" t="s">
        <v>78</v>
      </c>
      <c r="R23" s="241" t="s">
        <v>22</v>
      </c>
      <c r="S23" s="241" t="s">
        <v>41</v>
      </c>
      <c r="T23" s="241" t="s">
        <v>22</v>
      </c>
      <c r="U23" s="308"/>
      <c r="V23" s="241" t="s">
        <v>38</v>
      </c>
      <c r="W23" s="241" t="s">
        <v>23</v>
      </c>
      <c r="X23" s="241" t="s">
        <v>24</v>
      </c>
      <c r="Y23" s="241" t="s">
        <v>25</v>
      </c>
    </row>
    <row r="24" spans="1:29" ht="35.1" customHeight="1" x14ac:dyDescent="0.2">
      <c r="A24" s="265">
        <v>2</v>
      </c>
      <c r="B24" s="237" t="s">
        <v>28</v>
      </c>
      <c r="C24" s="238">
        <v>10</v>
      </c>
      <c r="D24" s="238">
        <v>9</v>
      </c>
      <c r="E24" s="239">
        <f t="shared" ref="E24:E25" si="20">D24/C24*(100/100)</f>
        <v>0.9</v>
      </c>
      <c r="F24" s="238">
        <v>1</v>
      </c>
      <c r="G24" s="239">
        <f t="shared" ref="G24:G26" si="21">F24/C24*(100/100)</f>
        <v>0.1</v>
      </c>
      <c r="H24" s="44">
        <v>0</v>
      </c>
      <c r="I24" s="45">
        <f t="shared" ref="I24:I26" si="22">H24/C24*(100/100)</f>
        <v>0</v>
      </c>
      <c r="J24" s="44">
        <v>0</v>
      </c>
      <c r="K24" s="45">
        <f t="shared" ref="K24:K25" si="23">J24/C24*(100/100)</f>
        <v>0</v>
      </c>
      <c r="L24" s="44">
        <v>0</v>
      </c>
      <c r="M24" s="45">
        <f t="shared" ref="M24:M26" si="24">L24/C24*(100/100)</f>
        <v>0</v>
      </c>
      <c r="N24" s="240">
        <f t="shared" ref="N24:N25" si="25">((D24*2.5)+(F24*4)+(H24*5)+(J24*6)+L24*7)/C24</f>
        <v>2.65</v>
      </c>
      <c r="O24" s="238">
        <v>10</v>
      </c>
      <c r="P24" s="239">
        <f t="shared" ref="P24:P25" si="26">O24/C24*(100/100)</f>
        <v>1</v>
      </c>
      <c r="Q24" s="44">
        <v>0</v>
      </c>
      <c r="R24" s="45">
        <f t="shared" ref="R24:R25" si="27">Q24/C24*(100/100)</f>
        <v>0</v>
      </c>
      <c r="S24" s="44">
        <v>0</v>
      </c>
      <c r="T24" s="45">
        <f t="shared" ref="T24:T25" si="28">S24/C24*(100/100)</f>
        <v>0</v>
      </c>
      <c r="U24" s="262" t="s">
        <v>971</v>
      </c>
      <c r="V24" s="44">
        <v>0</v>
      </c>
      <c r="W24" s="238">
        <v>10</v>
      </c>
      <c r="X24" s="44">
        <v>0</v>
      </c>
      <c r="Y24" s="247">
        <v>0</v>
      </c>
      <c r="AA24" s="245">
        <f>D24+F24+H24+J24+L24</f>
        <v>10</v>
      </c>
      <c r="AB24" s="4">
        <f>O24+Q24+S24</f>
        <v>10</v>
      </c>
      <c r="AC24" s="4">
        <f>V24+W24+X24+Y24</f>
        <v>10</v>
      </c>
    </row>
    <row r="25" spans="1:29" ht="35.1" customHeight="1" thickBot="1" x14ac:dyDescent="0.25">
      <c r="A25" s="266">
        <v>3</v>
      </c>
      <c r="B25" s="267" t="s">
        <v>54</v>
      </c>
      <c r="C25" s="226">
        <v>21</v>
      </c>
      <c r="D25" s="226">
        <v>19</v>
      </c>
      <c r="E25" s="227">
        <f t="shared" si="20"/>
        <v>0.90476190476190477</v>
      </c>
      <c r="F25" s="226">
        <v>2</v>
      </c>
      <c r="G25" s="227">
        <f t="shared" si="21"/>
        <v>9.5238095238095233E-2</v>
      </c>
      <c r="H25" s="46">
        <v>0</v>
      </c>
      <c r="I25" s="47">
        <f t="shared" si="22"/>
        <v>0</v>
      </c>
      <c r="J25" s="46">
        <v>0</v>
      </c>
      <c r="K25" s="47">
        <f t="shared" si="23"/>
        <v>0</v>
      </c>
      <c r="L25" s="46">
        <v>0</v>
      </c>
      <c r="M25" s="47">
        <f t="shared" si="24"/>
        <v>0</v>
      </c>
      <c r="N25" s="228">
        <f t="shared" si="25"/>
        <v>2.6428571428571428</v>
      </c>
      <c r="O25" s="226">
        <v>20</v>
      </c>
      <c r="P25" s="227">
        <f t="shared" si="26"/>
        <v>0.95238095238095233</v>
      </c>
      <c r="Q25" s="46">
        <v>0</v>
      </c>
      <c r="R25" s="47">
        <f t="shared" si="27"/>
        <v>0</v>
      </c>
      <c r="S25" s="46">
        <v>0</v>
      </c>
      <c r="T25" s="47">
        <f t="shared" si="28"/>
        <v>0</v>
      </c>
      <c r="U25" s="263" t="s">
        <v>59</v>
      </c>
      <c r="V25" s="226">
        <v>3</v>
      </c>
      <c r="W25" s="226">
        <v>18</v>
      </c>
      <c r="X25" s="46">
        <v>0</v>
      </c>
      <c r="Y25" s="248">
        <v>0</v>
      </c>
      <c r="AA25" s="245">
        <f>D25+F25+H25+J25+L25</f>
        <v>21</v>
      </c>
      <c r="AB25" s="4">
        <f>O25+Q25+S25</f>
        <v>20</v>
      </c>
      <c r="AC25" s="4">
        <f>V25+W25+X25+Y25</f>
        <v>21</v>
      </c>
    </row>
    <row r="26" spans="1:29" ht="25.5" customHeight="1" thickTop="1" thickBot="1" x14ac:dyDescent="0.25">
      <c r="A26" s="229"/>
      <c r="B26" s="230" t="s">
        <v>29</v>
      </c>
      <c r="C26" s="231">
        <f>SUM(C24:C25)</f>
        <v>31</v>
      </c>
      <c r="D26" s="254">
        <f>SUM(D24:D25)</f>
        <v>28</v>
      </c>
      <c r="E26" s="255">
        <f>D26/C26*(100/100)</f>
        <v>0.90322580645161288</v>
      </c>
      <c r="F26" s="254">
        <f>SUM(F24:F25)</f>
        <v>3</v>
      </c>
      <c r="G26" s="255">
        <f t="shared" si="21"/>
        <v>9.6774193548387094E-2</v>
      </c>
      <c r="H26" s="254">
        <f>SUM(H24:H25)</f>
        <v>0</v>
      </c>
      <c r="I26" s="255">
        <f t="shared" si="22"/>
        <v>0</v>
      </c>
      <c r="J26" s="254">
        <f>SUM(J24:J25)</f>
        <v>0</v>
      </c>
      <c r="K26" s="255">
        <f>J26/C26*(100/100)</f>
        <v>0</v>
      </c>
      <c r="L26" s="254">
        <f>SUM(L24:L25)</f>
        <v>0</v>
      </c>
      <c r="M26" s="255">
        <f t="shared" si="24"/>
        <v>0</v>
      </c>
      <c r="N26" s="244"/>
      <c r="O26" s="309">
        <f>SUM(O24:O25)</f>
        <v>30</v>
      </c>
      <c r="P26" s="310"/>
      <c r="Q26" s="309">
        <f>SUM(Q24:Q25)</f>
        <v>0</v>
      </c>
      <c r="R26" s="310"/>
      <c r="S26" s="309">
        <f>SUM(S24:S25)</f>
        <v>0</v>
      </c>
      <c r="T26" s="310"/>
      <c r="U26" s="264"/>
      <c r="V26" s="231">
        <f>SUM(V24:V25)</f>
        <v>3</v>
      </c>
      <c r="W26" s="231">
        <f>SUM(W24:W25)</f>
        <v>28</v>
      </c>
      <c r="X26" s="231">
        <f>SUM(X24:X25)</f>
        <v>0</v>
      </c>
      <c r="Y26" s="233">
        <f>SUM(Y24:Y25)</f>
        <v>0</v>
      </c>
    </row>
    <row r="27" spans="1:29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260"/>
      <c r="V27" s="5"/>
      <c r="W27" s="5"/>
      <c r="X27" s="5"/>
      <c r="Y27" s="5"/>
    </row>
    <row r="28" spans="1:29" x14ac:dyDescent="0.2">
      <c r="R28" s="2" t="s">
        <v>972</v>
      </c>
    </row>
    <row r="29" spans="1:29" x14ac:dyDescent="0.2">
      <c r="G29" s="28"/>
      <c r="R29" s="2" t="s">
        <v>79</v>
      </c>
    </row>
    <row r="33" spans="7:18" x14ac:dyDescent="0.2">
      <c r="N33" s="27"/>
    </row>
    <row r="34" spans="7:18" ht="15.75" x14ac:dyDescent="0.25">
      <c r="G34" s="6"/>
      <c r="R34" s="6"/>
    </row>
    <row r="35" spans="7:18" ht="15.75" x14ac:dyDescent="0.25">
      <c r="R35" s="6" t="s">
        <v>80</v>
      </c>
    </row>
    <row r="36" spans="7:18" x14ac:dyDescent="0.2">
      <c r="R36" s="2" t="s">
        <v>81</v>
      </c>
    </row>
  </sheetData>
  <mergeCells count="36">
    <mergeCell ref="A3:Y3"/>
    <mergeCell ref="A4:Y4"/>
    <mergeCell ref="A8:A9"/>
    <mergeCell ref="B8:B9"/>
    <mergeCell ref="C8:C9"/>
    <mergeCell ref="V8:Y8"/>
    <mergeCell ref="O8:T8"/>
    <mergeCell ref="N8:N9"/>
    <mergeCell ref="A5:Y5"/>
    <mergeCell ref="D8:M8"/>
    <mergeCell ref="A14:A15"/>
    <mergeCell ref="B14:B15"/>
    <mergeCell ref="C14:C15"/>
    <mergeCell ref="D14:M14"/>
    <mergeCell ref="N14:N15"/>
    <mergeCell ref="V14:Y14"/>
    <mergeCell ref="O19:P19"/>
    <mergeCell ref="Q19:R19"/>
    <mergeCell ref="S19:T19"/>
    <mergeCell ref="U8:U9"/>
    <mergeCell ref="U14:U15"/>
    <mergeCell ref="O11:P11"/>
    <mergeCell ref="Q11:R11"/>
    <mergeCell ref="S11:T11"/>
    <mergeCell ref="O14:T14"/>
    <mergeCell ref="A22:A23"/>
    <mergeCell ref="B22:B23"/>
    <mergeCell ref="C22:C23"/>
    <mergeCell ref="D22:M22"/>
    <mergeCell ref="N22:N23"/>
    <mergeCell ref="O22:T22"/>
    <mergeCell ref="U22:U23"/>
    <mergeCell ref="V22:Y22"/>
    <mergeCell ref="O26:P26"/>
    <mergeCell ref="Q26:R26"/>
    <mergeCell ref="S26:T26"/>
  </mergeCells>
  <printOptions horizontalCentered="1"/>
  <pageMargins left="1.08" right="0.28999999999999998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SK GABUNGAN_ok</vt:lpstr>
      <vt:lpstr>DATA rekap masa studi S1_ok</vt:lpstr>
      <vt:lpstr>DATA rekap masa studi S2&amp;D3</vt:lpstr>
      <vt:lpstr>Lampiran Data Masa Studi &amp; IPK</vt:lpstr>
      <vt:lpstr>'DATA rekap masa studi S1_ok'!Print_Titles</vt:lpstr>
      <vt:lpstr>'DATA rekap masa studi S2&amp;D3'!Print_Titles</vt:lpstr>
    </vt:vector>
  </TitlesOfParts>
  <Company>UNRAM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wiwit saputra</cp:lastModifiedBy>
  <cp:lastPrinted>2021-03-04T01:53:51Z</cp:lastPrinted>
  <dcterms:created xsi:type="dcterms:W3CDTF">2008-02-21T20:46:06Z</dcterms:created>
  <dcterms:modified xsi:type="dcterms:W3CDTF">2025-03-21T06:55:40Z</dcterms:modified>
</cp:coreProperties>
</file>